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80" windowHeight="4755"/>
  </bookViews>
  <sheets>
    <sheet name="2016" sheetId="4" r:id="rId1"/>
    <sheet name="Foglio2" sheetId="2" r:id="rId2"/>
    <sheet name="Foglio3" sheetId="3" r:id="rId3"/>
  </sheets>
  <definedNames>
    <definedName name="_xlnm.Print_Titles" localSheetId="0">'2016'!$1:$1</definedName>
  </definedNames>
  <calcPr calcId="145621"/>
</workbook>
</file>

<file path=xl/calcChain.xml><?xml version="1.0" encoding="utf-8"?>
<calcChain xmlns="http://schemas.openxmlformats.org/spreadsheetml/2006/main">
  <c r="F112" i="4" l="1"/>
  <c r="I25" i="4" l="1"/>
  <c r="F25" i="4"/>
  <c r="I8" i="4"/>
  <c r="F8" i="4"/>
  <c r="F10" i="4"/>
  <c r="I13" i="4"/>
  <c r="F13" i="4"/>
  <c r="F27" i="4"/>
  <c r="F26" i="4"/>
  <c r="I112" i="4"/>
  <c r="F7" i="4" l="1"/>
  <c r="F9" i="4"/>
  <c r="F28" i="4"/>
  <c r="F134" i="4" l="1"/>
  <c r="F125" i="4" l="1"/>
  <c r="F44" i="4" l="1"/>
  <c r="F39" i="4" l="1"/>
</calcChain>
</file>

<file path=xl/sharedStrings.xml><?xml version="1.0" encoding="utf-8"?>
<sst xmlns="http://schemas.openxmlformats.org/spreadsheetml/2006/main" count="854" uniqueCount="460">
  <si>
    <t>AREA AMMINISTRAZIONE FINANZA E CONTROLLO</t>
  </si>
  <si>
    <t xml:space="preserve">ASSISTENZA HARDWARE E SOFTWARE PROGRAMMA GESTIONE PRESENZE </t>
  </si>
  <si>
    <t>Affidamento diretto</t>
  </si>
  <si>
    <t>ARTECH Srl, ZOLA PREDOSA (BO)
CF - P.IVA 01572681201</t>
  </si>
  <si>
    <t>STRUTTURA PROPONENTE</t>
  </si>
  <si>
    <t>OGGETTO DEL BANDO</t>
  </si>
  <si>
    <t>ELENCO OPERATORI INVITATI</t>
  </si>
  <si>
    <t>AGGIUDICATARIO</t>
  </si>
  <si>
    <t>CIG</t>
  </si>
  <si>
    <t>IMPORTO DI AGGIUDICAZIONE</t>
  </si>
  <si>
    <t>INIZIO</t>
  </si>
  <si>
    <t>FINE</t>
  </si>
  <si>
    <t>DAY RISTOSERVICE Srl, BOLOGNA
CF - P.IVA 03543000370</t>
  </si>
  <si>
    <t>PC SERVICE Srl, Bologna
CF 01989291206</t>
  </si>
  <si>
    <t>Z741817535</t>
  </si>
  <si>
    <t>ZE81808CBA</t>
  </si>
  <si>
    <t>ACQUISTO MATERIALE DI CONSUMO ANNO 2016</t>
  </si>
  <si>
    <t>Z901808A94</t>
  </si>
  <si>
    <t>GARAGE BOLOGNA, BOLOGNA
CF - P.IVA 03491640375</t>
  </si>
  <si>
    <t>LA PATRIA Srl, BOLOGNA
CF - P.IVA 07764040965</t>
  </si>
  <si>
    <t>Z3318190CA</t>
  </si>
  <si>
    <t>UTILIZZO GARAGE ANNO 2016</t>
  </si>
  <si>
    <t>SERVIZI DI VIGILANZA NOTTURNA ANNO 2016</t>
  </si>
  <si>
    <t>Z0818190F7</t>
  </si>
  <si>
    <t>ZC318211CE</t>
  </si>
  <si>
    <t>COORDINATRICE DI PROGETTO</t>
  </si>
  <si>
    <t>ZB8182D6DB</t>
  </si>
  <si>
    <t>CONSULENZA PROGETTO DGGMLF – Digital Generation Gap in Migrant and Low educated Families</t>
  </si>
  <si>
    <t>Bandiera Gialla, Bologna
CF 91198250374 - P.IVA 02428661207</t>
  </si>
  <si>
    <t>SOMME LIQUIDATE AL 31/12/2016</t>
  </si>
  <si>
    <t>Z8E18575F1</t>
  </si>
  <si>
    <t>DIRETTORE OPERATIVO</t>
  </si>
  <si>
    <t>SOSTITUZIONE INTERRUTTORE DIFFERENZIALE Q8 QUADRO GENERALE PAINO AMMEZZATO</t>
  </si>
  <si>
    <t>DONATO &amp; C. Srl, FERRARA
C.F - P.IVA 01545670380</t>
  </si>
  <si>
    <t>Z8B1857BFF</t>
  </si>
  <si>
    <t>FUNZIONE SISTEMI INFORMATIVI E INFRASTRUTURALI</t>
  </si>
  <si>
    <t>CANONE ANNUALE MANUTENZIONE FOTOCOPIATRICI TOSHIBA 281 E XEROX 238</t>
  </si>
  <si>
    <t>DOCUMENT POINT Sas, BOLOGNA
CF - P.IVA 04231570377</t>
  </si>
  <si>
    <t>ZB31858BAE</t>
  </si>
  <si>
    <t>ISCOM GROUP Srl, Via Tiarini 22 - BOLOGNA,
CF  - P.IVA 04065690374</t>
  </si>
  <si>
    <t>UNITA' SVILUPPO ECONOMICO E AMBIENTE</t>
  </si>
  <si>
    <t>AGGIORNAMENTO ED ELABORAZIONE BANCHE DATI RETE DISTRIBUTIVA DELL'EMILIA-ROMAGNA E INDAGINE SPECIFICA SUL SETTORE DEI PUBBLICI ESERCIZI IN EMILIA ROMAGNA AL 31/12/2014</t>
  </si>
  <si>
    <t>FORNITURA DI CANCELLERIA ANNO 2016</t>
  </si>
  <si>
    <t>TEAMSYSTEM SPA, PESARO
CF -P.IVA 01035310414</t>
  </si>
  <si>
    <t>ASSISTENZA SOFTWARE E CONSULENZA CONTABILITA' - ANNO 2016</t>
  </si>
  <si>
    <t>UNITA' SVILUPPO TERRITORIALE E ATTRATTIVITA'</t>
  </si>
  <si>
    <t xml:space="preserve">ORGANIZZAZIONE COFFE BREAK IN OCCASIONE DELLA CONFERENZA DELLA MONTAGNA TENUTASI IL GIORNO 22/01/2016 </t>
  </si>
  <si>
    <t>Z5F186ADCF</t>
  </si>
  <si>
    <t>ORGANIZZAZIONE COFFE BREAK + LUNCH 11/02/2016 - PROGETTO LIFE IRIS</t>
  </si>
  <si>
    <t xml:space="preserve">1) NERI CATERING, BOLOGNA
CF - P.IVA 04139580379
2) EXAEQUO , BOLOGNA
     CF - P.IVA 04152680379
3) IDEA IN CUCINA, Pianoro (BO)
CF - P.IVA 02144621204     </t>
  </si>
  <si>
    <t>EXAEQUO , BOLOGNA
CF - P.IVA 04152680379</t>
  </si>
  <si>
    <t>ZBB186AF13</t>
  </si>
  <si>
    <t>ZE51885F04</t>
  </si>
  <si>
    <t>UNITA' UNIONE EUROPEA, COOPERAZIONE INTERNAZIONALE E COESIONE SOCIALE</t>
  </si>
  <si>
    <t>ASSISTENZA TECNICA PER LA CHIUSURA DELLA RENDICONTAZIONE DEL PROGETTO IPA INTERMODAL</t>
  </si>
  <si>
    <t>INEUROPA Srl, Modena
CF - P.IVA 03040890364</t>
  </si>
  <si>
    <t xml:space="preserve">STAMPA "PRIORITA' D'INTERVENTO DELLA REGIONE NELL'APPENNINO" IN CCASIONE DELLA CONFERENZA DEL 22/01/2016 </t>
  </si>
  <si>
    <t>Z58188DDBB</t>
  </si>
  <si>
    <t>ELIOS, Bologna
CF - P.IVA 02463530374</t>
  </si>
  <si>
    <t>SUPPORTO ALL'AGGIORNAMENTO DELLA BANCA DATI SUI PUBBLICI ESERCIZI RELATIVAMENTE ALL'EVOLUZIONE DEGLI STILI DI VITA E DI CONSUMO IN EMILIA-ROMAGNA ALLA DATA DEL 31/12/2014</t>
  </si>
  <si>
    <t>COMINVEST Srl - Centro sviluppo commercio, turismo e servizi, BOLOGNA
CF - P.IVA 03061160374</t>
  </si>
  <si>
    <t>Z0B189843F</t>
  </si>
  <si>
    <t>COSEPURI SOC. COOP. P.A., BOLOGNA
CF - P.IVA 00470300377</t>
  </si>
  <si>
    <t xml:space="preserve">SERVIZIO DI NOLEGGIO PULMINO CON AUTISTA PER DELEGAZIONE ALBANESE DEL 15/02/2016 </t>
  </si>
  <si>
    <r>
      <t xml:space="preserve">INEUROPA Srl, MODENA
</t>
    </r>
    <r>
      <rPr>
        <sz val="11"/>
        <rFont val="Calibri"/>
        <family val="2"/>
        <scheme val="minor"/>
      </rPr>
      <t>CF 00233540335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- P.IVA 03040890364</t>
    </r>
  </si>
  <si>
    <t xml:space="preserve">  
Z7F189851E</t>
  </si>
  <si>
    <t xml:space="preserve">SUPPORTO ALLA DIFFUSIONE DI INFORMAZIONI E SENSIBILIZZAZIONE DELL'UTENZA RISPETTO ALLE OPPORTUNITA' DI FINANZIAMENTO RISOLTO AL SETTORE DELLA CULTURA E DELLA CREATIVITA' </t>
  </si>
  <si>
    <t>Z3A1898621</t>
  </si>
  <si>
    <t xml:space="preserve">SERVIZIO DI LIGHT LUNCH IN OCCASIONE DELLA DELEGAZIONE ALBANESE PRESSO LA REGIONE EMILIA-ROMAGNA, 15/02/2016 </t>
  </si>
  <si>
    <t>AIR SERVICE, BOLOGNA Srl, Monte San Pietro (BO)
CF 03112780378 - P.IVA 02561461209</t>
  </si>
  <si>
    <t>ZB018B7A99</t>
  </si>
  <si>
    <t xml:space="preserve">TRADUZIONE DEL RAPPORTO "I RISULTATI DEI PROGETTI DI COOPERAZIONE TERRITORIALE EUROPEA IN EMILIA ROMAGNA - RAPPORTO DI VALUTAZIONE" </t>
  </si>
  <si>
    <t>MARIA PIA FALCONE SAS, BOLOGNA
CF 01282840386 - P.IVA 00860021203</t>
  </si>
  <si>
    <t>ZA018B9C86</t>
  </si>
  <si>
    <t>SYNCHRONOS Srl, Roma
P.IVA 06407671004</t>
  </si>
  <si>
    <t>UNITA' FONDI STRUTTURALI</t>
  </si>
  <si>
    <t xml:space="preserve">SERVIZIO DI INTERPRETARIATO L.I.S. PER L'EVENTO "STATI GENERALI DELLA FORMAZIONE, BOLOGNA 26/02/2016 </t>
  </si>
  <si>
    <t>ZC918BAB7F</t>
  </si>
  <si>
    <t>SERVIZIO DI CATTERING 4TH MEETING OF TH THAMATIC STEERING GROUP FOR PILLAR 3 - ENVIRONMENTAL QUALITY UNDER THE EU STRATEGY FOR THE ADRIATIC AND IONIAN REGION (EUSAUR), BOLOGNA 9-10 MARZO 2016</t>
  </si>
  <si>
    <t>IDEA CUCINA, BOLOGNA 
CF - P.IVA 02144621204</t>
  </si>
  <si>
    <t>Z1818C2D41</t>
  </si>
  <si>
    <t>LOGOS  ITALIA Srl, MODENA
CF - P.IVA 02018930368</t>
  </si>
  <si>
    <t>MEPA</t>
  </si>
  <si>
    <t xml:space="preserve">VIRTUAL LOGIC, Verona
CF - P.IVA 03878640238 </t>
  </si>
  <si>
    <t>INFORDATA SpA, Latina
CF - P.IVA 00929440592</t>
  </si>
  <si>
    <t>ACQUISTO N. 20 TASTIERE E N. 20 MOUSE</t>
  </si>
  <si>
    <t xml:space="preserve">ACQUISTO N. 8 PC PORTATILI </t>
  </si>
  <si>
    <t>Z7318D03FE</t>
  </si>
  <si>
    <t>SERVIZIO DI FACCHINAGGIO</t>
  </si>
  <si>
    <t>ROSA PASQUALE, BOLOGNA
CF RSOPQL65E27L738L</t>
  </si>
  <si>
    <t>SERVIZIO DI MANUTENZIONE IDRAULICA</t>
  </si>
  <si>
    <t>TECNOIMPIANTI di MUSARDI Salvatore, Bologna
CF MSRSNT75L21A281C - P.IVA 03891279751</t>
  </si>
  <si>
    <t>Z7918E6599</t>
  </si>
  <si>
    <t>VIRARDI GIUSEPPE &amp; FIGLI Snc, BOLOGNA
P.IVA 01957801200</t>
  </si>
  <si>
    <t>LAVORI DI TINTEGGIATURA UFFICI</t>
  </si>
  <si>
    <t>ZA618E6ADD</t>
  </si>
  <si>
    <t>OVERNET EDUCATION - DIVISIONE DI OVERNET SOLUTIONS SRLMILANO
CF 02947750101 - P.IVA 1271815159</t>
  </si>
  <si>
    <t xml:space="preserve"> TRADUZIONE PRESENTAZIONE "ACCORDI REGIONALI DI INSEDIAMENTO E SVILUPPO DELLE IMPRESE" IN LINGUA INGLESE </t>
  </si>
  <si>
    <t>AFFITTO N. 2 SALETTE INFORMATICHE PER PROVA SCRITTA CANDIDATI AMMESSI - PROJECT OFFICER OF JS ADRION PROGRAMME</t>
  </si>
  <si>
    <t>Z5F18E6E47</t>
  </si>
  <si>
    <t xml:space="preserve">CENA PER EVENTO 4TH MEETING OF THE THEMATIC STEERING GROUP FOR PILLAR 3, BOLOGNA 9 MARZO 2016 </t>
  </si>
  <si>
    <t>Z3618E6FF9</t>
  </si>
  <si>
    <t>TOMWARE Scrl, RAVENNA
 CF e P.IVA 02252270398</t>
  </si>
  <si>
    <t xml:space="preserve">ACQUISTO n. 8 TELEFONI POLYCOM CX500 IP PHONE </t>
  </si>
  <si>
    <t>Z6818E788C</t>
  </si>
  <si>
    <t xml:space="preserve">FORNITURA TAMPONI PER TIMBRATRICE POSTALE </t>
  </si>
  <si>
    <t>ZF118EDE2F</t>
  </si>
  <si>
    <t>REALIZZAZIONE DI UNO STUDIO DI FATTIBILITA' DELL'APPROCCIO PREFER PRESSO CLUSTER EUROPE</t>
  </si>
  <si>
    <t>Z0218F1E35</t>
  </si>
  <si>
    <t xml:space="preserve">SUPPORTO ALLA REDAZIONE DEL CAPITOLATO DI GARA INERENTI L'AFFIDAMENTO IN GESTIONE DEL FONDO PER LA CONCESSIONE DI PRESTITI E DEL FONDO PER LA CONCESSIONE DI GARANZIE </t>
  </si>
  <si>
    <t xml:space="preserve">PricewaterhouseCoopers (PwC) Spa, Roma 
CF -  P.IVA 03230150967 </t>
  </si>
  <si>
    <t>MALI Srl, BOLOGNA
CF - P.IVA 04054350378</t>
  </si>
  <si>
    <t>Maggioli S.p.A., Santarcangelo di Romagna  (RN)
C.F. 06188330150 - P.IVA 02066400405</t>
  </si>
  <si>
    <t>ZEA18F2CB2</t>
  </si>
  <si>
    <t>ZD018FA912</t>
  </si>
  <si>
    <t>RESPONSABILE QUALITÀ DEI CONTRATTI PUBBLICI E APPALTI</t>
  </si>
  <si>
    <t>SERVIZIO DI MANUTENZIONE, ASSISTENZA WEB APPLICATION SERVIZIOCONTRATTIPUBBLUCI.IT. SERVZI DI HOSTING E DATA CENTER.</t>
  </si>
  <si>
    <t xml:space="preserve">MANUTENZIONE MODULO DI INTERFACCIAMENTO SITAR – MASSLODER – ANNO 2016 </t>
  </si>
  <si>
    <t>Z261903C67</t>
  </si>
  <si>
    <t>RESPONSABILE DELL'ORGANISMO REGIONALE DI ACCREDITAMENTO EX ART.25-TER DELLA L.R. 26/2004 E S.M.I.</t>
  </si>
  <si>
    <t>AGGIORNAMENTO COMPLESSIVO ELENCO PREZZI APPROVATO CON DGR 683/2015</t>
  </si>
  <si>
    <t>DEI Tipografia del Genio Civile, Roma
CF e P.IVA 04083101008</t>
  </si>
  <si>
    <t>RESPONSABILE ATTIVITÀ EDILIZIA, SERVIZI ABITATIVI, QUALITÀ E SICUREZZA NEI LUOGHI DI LAVORO E DEL COSTRUIRE</t>
  </si>
  <si>
    <t>IANIRI INFORMATICA Srl, BOLOGNA
P.IVA 02409841208</t>
  </si>
  <si>
    <t>MANUTENZIONE E AQDEGUAMENTO APPLICTIVO WEB SICO</t>
  </si>
  <si>
    <t>ZBC1904961</t>
  </si>
  <si>
    <t>INTERVENTO DI RIPARAZIONE STAMPATE</t>
  </si>
  <si>
    <t>ZF8190DCEF</t>
  </si>
  <si>
    <t>TECNOLASER EUROPA Srl, BOLOGNA
CF - P.IVA 02169281207</t>
  </si>
  <si>
    <t>Z781916509</t>
  </si>
  <si>
    <t>QUATTROMATIC AUTOMAZIONI Srl, FUNO DI ARGELATO (BO)
CF -P.IVA  03407121205</t>
  </si>
  <si>
    <t xml:space="preserve">INTERVENTO DI SISTEMAZIONE CAVI ELETTRICI UFFICI </t>
  </si>
  <si>
    <t>Z9F19165BE</t>
  </si>
  <si>
    <t xml:space="preserve">CONTRATTO DI ASSISTENZA E MANUTENZIONE GRUPPO UPS 01/04/2016-31/03/2017 </t>
  </si>
  <si>
    <t xml:space="preserve">EMERSON NETWORK POWER ITALIA Srl,  PIOVE DI SACCO (PD)
CF - P. IVA  04494560289 
</t>
  </si>
  <si>
    <t>Z05191DB12</t>
  </si>
  <si>
    <t xml:space="preserve">INTERVENTO DI DISINFESTAZIONE UFFICI </t>
  </si>
  <si>
    <t>ALCA di Alessandro Lorenzo Cassarà, BOLOGNA
CF CSSLSN70B10A944U - P.IVA 04103840379</t>
  </si>
  <si>
    <t>ZBC19290C2</t>
  </si>
  <si>
    <t>FORNITURA MOBILI PER SALA RIUNIONI</t>
  </si>
  <si>
    <t>CENTROUFFICIO LORETO SpA, Milano
CF 08312370151 - P.IVA 00902270966</t>
  </si>
  <si>
    <t>Z761929180</t>
  </si>
  <si>
    <t>LAVORI IDRAULICI</t>
  </si>
  <si>
    <t>TECNOIMPIANTI di MUSARO' Salvatore, Bologna
CF MSRSNT75L21A281C - P.IVA 03891279751</t>
  </si>
  <si>
    <t>ZEA193586D</t>
  </si>
  <si>
    <t>SERVIZIO DI TRADUZIONE DOCUMENTO "ANEXO a.1 - DOCUMENTO DE SINTESE" IN LINGUA PORTOGHESE</t>
  </si>
  <si>
    <t xml:space="preserve">MANUTENZIONE ORDINARIA PROGRAMMATA DEGLI IMPIANTI ELETTRICI PRESSO GLI UFFICI DI ERVET PER L'ANNO 2016 </t>
  </si>
  <si>
    <t>ZF6193A33C</t>
  </si>
  <si>
    <t>AFFITTO N. 1 SALETTA INFORMATICA PER PROVA SCRITTA CANDIDATI AMMESSI - FINANCE OFFICER OF JS ADRION PROGRAMME</t>
  </si>
  <si>
    <t xml:space="preserve">  
Z171945176</t>
  </si>
  <si>
    <t>ZB819479EA</t>
  </si>
  <si>
    <t xml:space="preserve">AGGIORNAMENTO APP "MAPPE DEL CONSUMO" </t>
  </si>
  <si>
    <t>BSD@Software Srl, CESENA (FC)
CF - P.IVA 03748070400</t>
  </si>
  <si>
    <t>Z42194B741</t>
  </si>
  <si>
    <t>STAMPA BIGLIETTI DA VISITA</t>
  </si>
  <si>
    <t>CASMA Srl, Bologna (BO)
P.IVA e CF 00747890374</t>
  </si>
  <si>
    <t>Z84195883C</t>
  </si>
  <si>
    <t>PERFORMER SpA, BOLOGNA
CF - P.IVA  01867021204</t>
  </si>
  <si>
    <t xml:space="preserve">SVILUPPO PROCEDURA INFORMATIZZATA BANDO REGIONALE ARIS </t>
  </si>
  <si>
    <t xml:space="preserve">  
Z81197582B</t>
  </si>
  <si>
    <t xml:space="preserve">GENIUS LOCI Sas di Gerardo de Luzenberger Milnernsheim, MILANO
CF e P.IVA 05112750962 </t>
  </si>
  <si>
    <t xml:space="preserve">SERVIZIO DI ACCOMPAGNAMENTO ALLE FUSIONE DEI COMUNI DELLA REGIONE EMILIA-ROMAGNA </t>
  </si>
  <si>
    <t>SANIFICAZIONE IMMOBILE VIA GALLIERA</t>
  </si>
  <si>
    <t>ECOSERVICE Srl, Bologna
CF - P.IVA 02728251204</t>
  </si>
  <si>
    <t>Z9D198D546</t>
  </si>
  <si>
    <t>Z1A199DEF8</t>
  </si>
  <si>
    <t>FORNITURA DI N. 820 RISME CARTA A4 GR. 80</t>
  </si>
  <si>
    <t>ZC1199E3C8</t>
  </si>
  <si>
    <t xml:space="preserve">SERVIZIO DI FACCHINAGGIO PER SISTEMAZIONE UFFICI </t>
  </si>
  <si>
    <t>ZAF19EC7E4</t>
  </si>
  <si>
    <t>SERVIZIO DI GRAFICA E STAMPA RAPPORTO DI SINTESI DELLA VALUTAZIONE DEL CONTRIBUTO DEI PROGETTI DI COOPERAZIONE TERRITORIALE EUROPEA ALLA PROGRAMMAZIONE REGIONALE</t>
  </si>
  <si>
    <t xml:space="preserve">SERVIZIO DI INTERPRETARIATO L.I.S. PER L'EVENTO GET ON LINE WEEK, BOLOGNA 19/03/2016 </t>
  </si>
  <si>
    <t>00000000000</t>
  </si>
  <si>
    <t xml:space="preserve">SERVIZIO DI TRADUZIONE PER INTERVENTO PRESIDENTE REGIONE EMILIA-ROMAGNA 
</t>
  </si>
  <si>
    <t>Z42198E201</t>
  </si>
  <si>
    <t>Z451A08BC0</t>
  </si>
  <si>
    <t>SERVIZIO DI CATERING IN OCCASIONE DELL'INCONTRO CON LA DELEGAZIONE DEL LAND HESSEN, BOLOGNA 26/05/2016 PRESSO REGIONE EMILIA-ROMAGNA</t>
  </si>
  <si>
    <t>NERI CATERING, BOLOGNA
CF - P.IVA 04139580379</t>
  </si>
  <si>
    <t>Z1D1A08BC1</t>
  </si>
  <si>
    <t xml:space="preserve">SERVIZIO DI TRADUZIONE 650IN OCCASIONE DELL'INCONTRO CON LA DELEGAZIONE DEL LAND HESSEN, BOLOGNA 26/05/2016 PRESSO REGIONE EMILIA-ROMAGNA </t>
  </si>
  <si>
    <t>Z2A1A169E7</t>
  </si>
  <si>
    <t>PULIZIA ANNUALE CONDIZIONATORI UFFICI</t>
  </si>
  <si>
    <t>BRESCIA PIETRO, GRUMO NEVANO (NA)
CF BRSPTR72D27F839M - P.IVA 03101191215</t>
  </si>
  <si>
    <t>SOSTITUZIONE DISCO HEWLETT</t>
  </si>
  <si>
    <t xml:space="preserve">PROGETTO DEL LOGOTIPO REALIZZAZIONE DI N. 2 ROLL UP </t>
  </si>
  <si>
    <t>REDESIGNCOMUNICAZIONE - Società Cooperativa, Bologna
C.F. - P. IVA 03074591201</t>
  </si>
  <si>
    <t>Z0E1A17401</t>
  </si>
  <si>
    <t>ZF41A1743A</t>
  </si>
  <si>
    <t>ZEE1A2F9D1</t>
  </si>
  <si>
    <t xml:space="preserve">  
CONSULENZA SPECIALISTICA IN TEMA DI AIUTI DI STATO - PROGRAMMA DI COOPERAZIONE TRANSNAZIONALE INTERREG V B ADRIATICO-IONICO 2014-2020 </t>
  </si>
  <si>
    <t>IBC Srl, BOLOGNA
CF - P.IVA 03131990370</t>
  </si>
  <si>
    <t>SVILUPPO DEL MODULO APPLICATIVO "BACK OFFICE PER LE ATTIVITA' DI ISTRUTTORIA E VALUTAZIONE DELLE DOMANDE PRESENTATE NELLA FASE I DI CUI AL BANDO REGIONALE EMILIA-ROMAGNA LR 14/2014</t>
  </si>
  <si>
    <t>Z411A3A8C6</t>
  </si>
  <si>
    <t xml:space="preserve">RINNOVO LICENZA SOFTWARE BAGKUP DATI - ARCSERVER </t>
  </si>
  <si>
    <t>ZE31A3D27A</t>
  </si>
  <si>
    <t>IFI CONSULTING Srl, MODENA
CF - P.IVA 03349070361</t>
  </si>
  <si>
    <t>ZFA1A3D2CB</t>
  </si>
  <si>
    <t>1) Document Line srl, Ferrara
C.F. e P.IVA 01325340386
2) TOMWARE Scrl, Ravenna
 CF e P.IVA 02252270398
3) GAMBERINI UFFICIO Srl, Bologna
C.F. e P.IVA P.IVA 04138410370</t>
  </si>
  <si>
    <t xml:space="preserve">REDAZIONE DELLE FUNZIONI E DELLE PROCEDURE PER L’AUTORITÀ DI GESTIONE E PER L'AUTORITÀ DI CERTIFICAZIONE DEL POR FESR 2014-2020 </t>
  </si>
  <si>
    <t>T&amp;D Srl, Bologna
CF e P.IVA 02163591205</t>
  </si>
  <si>
    <t>Z201A3D6C9</t>
  </si>
  <si>
    <t>Z681A47666</t>
  </si>
  <si>
    <t>ATTIVITA' DI ISPEZIONE PER LA VERIFICA SUL CAMPO DELLA CONFORMITA' DEGLI ATTESTATI DI PRESTAZIONE ENERGETICA REGISTRATI NELL'AMBITO DEL SISTEMA SACE, AI SENSI DELLA DGR 1275/2015</t>
  </si>
  <si>
    <t>CREA Srl, Ravenna
CF - P.IVA 00526570395</t>
  </si>
  <si>
    <t>Z821A57D4F</t>
  </si>
  <si>
    <t xml:space="preserve">TRADUZIONE DALL'ITALIANO AL PORTOGHESE PROGETTO GROWING MORE </t>
  </si>
  <si>
    <t>Z051A57FE5</t>
  </si>
  <si>
    <t>SERVIZIO DI CATTERING IN OCCASIONE DEL CONVEGNO "CREATIVER", MODENA 22/06/2016</t>
  </si>
  <si>
    <t>ZF31A58246</t>
  </si>
  <si>
    <t xml:space="preserve">IDEAZIONE E REALIZZAZIONE GRAFICA DI N. 2 ROLL-UP DEL PROGETTO LIFE IRIS </t>
  </si>
  <si>
    <t>STUDIO TALPA, Bologna
CF FSCGLN70P67D708L - P.IVA 02438021202</t>
  </si>
  <si>
    <t xml:space="preserve">1) STUDIO TALPA, Bologna
     CF FSCGLN70P67D708L - P.IVA 02438021202
2) LA LUMACA SOC. COOP. SOCIALE,
     CF - P.IVA
3) I MUSICANTI NON DORMONO MAI, Bologna
     </t>
  </si>
  <si>
    <t>Z5E1A63D95</t>
  </si>
  <si>
    <t xml:space="preserve">SERVIZIO DI INTERPRETAZIONE CONSECUTIVA ITALIANO-INGLESE: MEETING CONDELEGAZIONE DELLA BRITISH COLUMBIA (CANADA), C/O REGIONE EMILIA-ROMAGNA, 23 GIUGNO 2016 </t>
  </si>
  <si>
    <t>Z901A63E50</t>
  </si>
  <si>
    <t xml:space="preserve">TRADUZIONE DALL'ITALIANO ALL'INGLESE DI CONTRATTO DI COLLABORAZIONE E DICHIARAZIONE </t>
  </si>
  <si>
    <t>Z691A16A37</t>
  </si>
  <si>
    <t>ZBB1A98957</t>
  </si>
  <si>
    <t>UNIVERSITA' DEGLI STUDI DI BOLOGNA, BOLOGNA
C.F. 80007010376, P.IVA 01131710376</t>
  </si>
  <si>
    <t xml:space="preserve">SERVIZI E CONSULENZA NELL’AMBITO DELLE ATTIVITÀ DI SUPPORTO TECNICO ALL’UNITÀ SVILUPPO ECONOMICO E AMBIENTE PER ATTIVITÀ DI CARATTERE TEMATIZZATO A SUPPORTO DELL’OSSERVATORIO TURISTICO REGIONALE </t>
  </si>
  <si>
    <t xml:space="preserve">SERVIZIO DI COFFEE BREAK + PRANZO CONVEGNO "CAMBIAMENTI CLIMATICI E INDUSTRIA" - PROGETTO LIFE IRIS </t>
  </si>
  <si>
    <t>Z991A9870A</t>
  </si>
  <si>
    <t>MIDI Srl (La Porta Restaurant), BOLOGNA
CF - P.IVA 03796800377</t>
  </si>
  <si>
    <t>Z6F1AC9CC3</t>
  </si>
  <si>
    <t xml:space="preserve">RINNOVO LICENZA SIMAPROCOMPACT PER 2 ANNI + CORSO SPECIALIZZATO LCC SU UTILIZZO SOFTWARE </t>
  </si>
  <si>
    <t>2B Srl, Mogliano Veneto (TV)
CF - P.IVA 04495640262</t>
  </si>
  <si>
    <t xml:space="preserve">FORNITURA A NOLEGGIO DI UNA MULTIFUNZIONE XEROX A COLORI COLORQUBE 9303 </t>
  </si>
  <si>
    <t>PULIZIA UFFICI</t>
  </si>
  <si>
    <t>Contratto discendente da Convenzione INTERCENTER</t>
  </si>
  <si>
    <t>Z5B1ACFA66</t>
  </si>
  <si>
    <t xml:space="preserve">FORNITURA DATI IN FORMATO EXCEL SU VOLUMI COMPREVENDITA (NTN e IM) DEL TERRITORIO NAZIONALE - ANNO 2015 </t>
  </si>
  <si>
    <t>PRATICA SERVICE di MUSIANI RAG. DAVIDE, BOLOGNA
CF MSNDVD65C15A944P</t>
  </si>
  <si>
    <t>ZD81AD0A71</t>
  </si>
  <si>
    <t>Z331AD6F14</t>
  </si>
  <si>
    <t>INTERVENTO DI MANUTENZIONE SU IMPIANTO DI CLIMATIZZAZIONE</t>
  </si>
  <si>
    <t>NEOPOST ITALIA Srl, RHO (MI)
CF - P.IVA 123535770155</t>
  </si>
  <si>
    <t xml:space="preserve">SERVIZIO DI RILASCIO DOCUMENTAZIONE AMMINISTRATIVA PER PARTECIPAZIONE TENDER MONTENEGRO </t>
  </si>
  <si>
    <t>RINNOVO ABBONAMENTO AIDA TOP 200 E ZEPHYR COVERAGE ANNO 2016</t>
  </si>
  <si>
    <t>Z8A1AC9A3C</t>
  </si>
  <si>
    <r>
      <t xml:space="preserve">BUREAU VAN DIJK EDIZIONI ELETTRONICHE SpA, MILANO
</t>
    </r>
    <r>
      <rPr>
        <sz val="11"/>
        <rFont val="Calibri"/>
        <family val="2"/>
        <scheme val="minor"/>
      </rPr>
      <t>CF - P.IVA 1112986015</t>
    </r>
  </si>
  <si>
    <t>AGENZIA DELLE ENTRATE, ROMA
CF - P.IVA 06363391001</t>
  </si>
  <si>
    <t>ASSISTENZA TECNICA SPECIALISTICA SUI TEMI DELLO SVILUPPO E DELL'INTERNAZIONALIZZAZIONE DELLA FILIERA AGRO-ALIMENTARE REGIONALE</t>
  </si>
  <si>
    <t>ASSISTENZA TECNICA AL RUP DEL NUCLEO INDUSTRIA</t>
  </si>
  <si>
    <t>ZB51B59447</t>
  </si>
  <si>
    <t>DIPARTIMENTO DI INGEGNERIA DELL'UNIVERSITA' DEGLI STUDI DI FERRARA, Ferrara
C.F. 80007370382 - P.IVA 00434690384</t>
  </si>
  <si>
    <t xml:space="preserve"> ZE01B8CDA8</t>
  </si>
  <si>
    <t>SUPPORTO ALLA REDAZIONE DEI MANUALI DELLE DELL'AdG E DELL'AdC</t>
  </si>
  <si>
    <t xml:space="preserve">  
Z5A1B7A2C6</t>
  </si>
  <si>
    <t xml:space="preserve">SUPPORTO ALLE ATTIVITA' DI ISTRUTTORIA TECNICA RELATIVA ALLE GESTIONE E CONTROLLO DELLE DOMANDE DI RIMBORSO DEI SOGGETTI ATTUATORI DI PROGETTI FORMATIVI FINANZIATI DAL PON GARANZIA GIOVANI </t>
  </si>
  <si>
    <t>Ad Acta S.r.l., BOLOGNA
C.F. e P.IVA 03356931208</t>
  </si>
  <si>
    <t>ZA81AE7601</t>
  </si>
  <si>
    <t>SERVIZI E CONSULENZA DI SUPPORTO ALLA VALUTAZIONE PRELIMINARE DEL POSSIBILE UTILIZZO E RAZIONALIZZAZIONE DEL PATRIMONIO IMMOBILIARE REGIONALE E STIMA DEI POSSIBILI RISPARMI</t>
  </si>
  <si>
    <t>1) Deloitte Consulting s.r.l., Milano
CF – PIVA 03945320962
2) McKinsey &amp; Company, Milano
CF - P.IVA 00805970159
3) PRICEWATERHOUSECOOPERS ADVISORY, Milano
CF - P. IVA 03230150967
4) Sinloc Sistema Iniziative Locali SpA, Padova
CF -  P.IVA  03945580011
5) EY SpA, Roma 
CF 00434000584 - PIVA 00891231003</t>
  </si>
  <si>
    <t>Sinloc Sistema Iniziative Locali SpA, Padova
CF -  P.IVA  03945580011</t>
  </si>
  <si>
    <t>ZAB1B1FBDD</t>
  </si>
  <si>
    <t xml:space="preserve">ACQUISTO N.2 RICARICHE PUNTI METALICCI PINZATRICE AUTOMATICA FOTOCOPIATRICE XEROX </t>
  </si>
  <si>
    <t>Z051B3C133</t>
  </si>
  <si>
    <t xml:space="preserve">FORNITURA DI N. 20 CASSETTE PER BACKUP GIORNALIERO DATI </t>
  </si>
  <si>
    <t>Z621B7D303</t>
  </si>
  <si>
    <t>Mercato elettronico</t>
  </si>
  <si>
    <t xml:space="preserve">FORNITURA DI N. 10 MONITOR PC TRAMITE INTERCENTER </t>
  </si>
  <si>
    <t>Z5B1B7DCE4</t>
  </si>
  <si>
    <t xml:space="preserve">FORNITURA N. 1 STAMPANTE KYOCERA A NOLEGGIO PER 60 MESI - MEPA </t>
  </si>
  <si>
    <t>Z8F1B8D24C</t>
  </si>
  <si>
    <t>L.T. FORM 2 S.R.L., Montorio al Vomano (TE)
CF - P.Iva 00728510678</t>
  </si>
  <si>
    <t>FORNITURA DI N. 20 SEDIE UFFICIO</t>
  </si>
  <si>
    <t>NOLEGGIO BUS CON AUTISTA PER PARTECIPAZIONE GRUPPO DI LAVORO FOCUS GROUP AREA INTERNA APPENNINO EMILIANO, 08 E 14/11/2016 CASTELNOVO NE MONTI</t>
  </si>
  <si>
    <t>Z9F1BE18CB</t>
  </si>
  <si>
    <t>SERVIZIO DI INTERPRETARIATO SOMULTANEO IN OCCASIONE DELL'EVENTO AGORADA+ 2016, BOLOGNA 22-23/11/2016</t>
  </si>
  <si>
    <t>1) MARIA PIA FALCONE SAS, BOLOGNA
     CF 01282840386 - P.IVA 00860021203
2) INTERNATIONAL SERVICES di R. Guastaroba &amp; C. Sas, BOLOGNA
     CF - P.IVA 04185470376
3) LOGOS  GROUP Srl, BOLOGNA
     CF - P.IVA 02018930368</t>
  </si>
  <si>
    <t>ZF21BE77B8</t>
  </si>
  <si>
    <t xml:space="preserve">VALUTAZIONE DEGLI EFFETTI ECONOMICI DEL PATTO PER IL LAVORO DELLA REGIONE EMILIA-ROMAGNA </t>
  </si>
  <si>
    <t>PROMETEIA SpA, Bologna
CF - P.IVA 03118330376</t>
  </si>
  <si>
    <t>ZBB1BE7D7C</t>
  </si>
  <si>
    <t>INTERVENTO DI ASSISTENZA ALLA DITTA INCARICATA PER LA PROVA DEGLI INTERRUTORI DIFFERENZIALI E LA RICERCA E VERIFICA DEGLI IMPIANTI A TERRA DEGLI UFFICI POSTI AL 1° PIANO</t>
  </si>
  <si>
    <t xml:space="preserve">  
Z5A1816E33</t>
  </si>
  <si>
    <t>SIDEL SpA VILLANOVA DI CASTENASO (BO)
CF - P.IVA 04022810370</t>
  </si>
  <si>
    <t xml:space="preserve">Z49186AAD2 </t>
  </si>
  <si>
    <t>CNS - CONSORZIO NAZIONALE SORVIZI Soc. Coop.. BOLOGNA
CF 02884150588 - P.IVA 03609840370</t>
  </si>
  <si>
    <t>ASSISTENZA TECNICA SOFTWARE SIMAPRO PER CALCOLO PEF DI AZIENDE DEI DISTRETTI DELL'EMILIA-ROMAGNA</t>
  </si>
  <si>
    <t xml:space="preserve">  
Z481C7B9C6</t>
  </si>
  <si>
    <t xml:space="preserve">  
Z321C16CDB</t>
  </si>
  <si>
    <t>REALIZZAZIONE DI UNO STUDIO DI FATTIBILITA' RELATIVO ALL'APPLICAZIONE DELL'ANALISI DEI COSTI DI CICLO DI VITA DI FORNITURE SELEZIONALE (COMPUTER, FOTOCOPIATORI, APPARECCHI ELETTORMEDICALI)</t>
  </si>
  <si>
    <t>Studio Fieschi &amp; soci Srl,  TORINO
CF - P.IVA 10846600012</t>
  </si>
  <si>
    <t>ZF41C14DCE</t>
  </si>
  <si>
    <t>SERVIZIO DI LIGHT LUNCH PER 35 PERSONE IN OCCASIONE DEL WORKSHOP "QUALIFICAZIONE AMBIENTALE DI BENI E SERVIZI E NUOVE OPPORTUNITA' DAL MERCATO PUBBLICO", BOLOGNA 18/11/2016</t>
  </si>
  <si>
    <t>SAPORI SOAVI Srl, San Giorgio di Piano (BO)
CF - P.IVA 02984751202</t>
  </si>
  <si>
    <t>1) SAPORI SOAVI Srl, San Giorgio di Piano (BO)
     CF - P.IVA 02984751202
2) SALE IN ZUCCA, San Lazzaro di Savena (BO)
     CF - P.IVA 03161251206
3) La Casona Group Srl, Sala Bolognese (BO)
     CF - P.IVA 02918221207</t>
  </si>
  <si>
    <t>STAMPA DI N. 500 COPIE IN ITLAIANO E INGLESE DI UN LAYMAN'S REPORT DEL PROGETTO PREFER</t>
  </si>
  <si>
    <t>Z661BCB43A</t>
  </si>
  <si>
    <t>MEDIAUS Srl, Lucca
CF - P.IVA 01768800466</t>
  </si>
  <si>
    <t>STAMPA POSTER, PANNELLI E ROLL-UP PROGETTO CESME</t>
  </si>
  <si>
    <t>Z0E1B2E9F6</t>
  </si>
  <si>
    <t xml:space="preserve">ANALISI DEL CICLO DI VITA DI PRODOTTO DI ALCUNE AZIENDE DEL DISTRETTO CALZATURIERO DI SAN MAURO PASCOLI </t>
  </si>
  <si>
    <t>ZF21B25B7A</t>
  </si>
  <si>
    <t>CERCAL SpA Consortile, San mauro Pascoli (FC)
CF - P.IVA 01033690403</t>
  </si>
  <si>
    <t>TIPOGRAFIA EUROGRAFICA snc, Bologna
CF - P.IVA 03491730374</t>
  </si>
  <si>
    <t xml:space="preserve">SVILUPPO DI NUOVE FUNZIONALITA' DEL SITO WEB "STRUTTURE TURISTICHE" </t>
  </si>
  <si>
    <t xml:space="preserve">SISTEMAZIONE N. 3 ACCESS POINT WIFI </t>
  </si>
  <si>
    <t>Z141C96207</t>
  </si>
  <si>
    <t>Z5B1C6A485</t>
  </si>
  <si>
    <t xml:space="preserve">MANUTENZIONE SERVIZI IGIENICI </t>
  </si>
  <si>
    <t>ZE11C6A266</t>
  </si>
  <si>
    <t>SERVIZIO DI RITIRO E SMALTIMENTO DI MATERIALE INFORMATICO</t>
  </si>
  <si>
    <t>RIPARAZIONE VIDEOPROIETTORE</t>
  </si>
  <si>
    <t>Z151C4BC02</t>
  </si>
  <si>
    <t>ZE41C268C5</t>
  </si>
  <si>
    <t>N. 3 ALIMENTATORI PER WIRELESS</t>
  </si>
  <si>
    <t>ACQUISTO N. 3 PC PORTAILE TRAMITE PIATTAFORMA INTERCENTER</t>
  </si>
  <si>
    <t>Z591C18031</t>
  </si>
  <si>
    <t xml:space="preserve">RINNOVO N. 101 LICENZE ANTIVIRUS </t>
  </si>
  <si>
    <t>Z831C142F5</t>
  </si>
  <si>
    <t>FORNITURA DI CISCO AIRONET 1600 SERIES ACCESS POINT</t>
  </si>
  <si>
    <t>Z9E1C04F3C</t>
  </si>
  <si>
    <t xml:space="preserve">MANUTENZIONE SERVIZI IGENICI </t>
  </si>
  <si>
    <t>ZB11BC85C5</t>
  </si>
  <si>
    <t xml:space="preserve">SERVIZIO DI FACCHINAGGIO + MONTAGGIO ARMADIO +SISTEMAZIONE SCRIVANIE </t>
  </si>
  <si>
    <t>Z951B9BC49</t>
  </si>
  <si>
    <t>Z491C9D161</t>
  </si>
  <si>
    <t xml:space="preserve">ACQUISTO LICENZE CITRIX ANN0 2017 </t>
  </si>
  <si>
    <t>ZB61C9D253</t>
  </si>
  <si>
    <t>AGGIORNAMENTO SPFTWARE ARCGIS PER N. 2 LICENZE</t>
  </si>
  <si>
    <t>GEOGRAFICS Srl, Ferrara
CF e P.IVA 01261280380</t>
  </si>
  <si>
    <t>Z751C9DE38</t>
  </si>
  <si>
    <t xml:space="preserve">TRADUZIONE IN VARIE LINGUE DELLA BROCHURE "15 BUONI MOTIVI PER INVESTIRE IN EMILIA-ROMAGNA </t>
  </si>
  <si>
    <t>Z6D1C048E4</t>
  </si>
  <si>
    <t xml:space="preserve">INCONTRO/CENA CON DELEGAZIONE DELLA PROVINCIA DEL GUANDONG - BOLOGNA 25/11/2016 </t>
  </si>
  <si>
    <t>ECO-RECUPERI Srl, Solarolo (RA)
CF e P.IVA 01409540398</t>
  </si>
  <si>
    <t>TECNOIMPIANTI di Musarò Salvatore, Bologna
CF MSRSVT75L21A281C - P.IVA 03891310751</t>
  </si>
  <si>
    <t>DUETORRIHOTELS SPA, Bologna
GRAND HOTEL MAJESTIC “GIA’ BAGLIONI”
CF e P.IVA 08239110151</t>
  </si>
  <si>
    <t>R.EL snc di Bonvicini Nicola &amp; C., Bologna
CF 00381560374 - P.IVA 00506781202</t>
  </si>
  <si>
    <t>ZUCCHETTI INFORMATICA SPA, Lodi
CF - P.IVA 09588050154</t>
  </si>
  <si>
    <t>KYOCERA DOCUMENT SOLUTIONS ITALIA SpA, Milano
CF 01788080156 - P.IVA 02973040963</t>
  </si>
  <si>
    <t>NOLEGGIO IMPIANTO WIRELESS PER TRADUZIONE SIMULTANEA - EVENTO AGORADA+ 2016, BOLOGNA 22-23/11/2016</t>
  </si>
  <si>
    <t>ZCC1C39EFE</t>
  </si>
  <si>
    <t>0000000000</t>
  </si>
  <si>
    <t>STUDIO LEGALE BARILLI, Reggio Emilia
CF - P.IVA 01780050355</t>
  </si>
  <si>
    <t xml:space="preserve">PARERE LEGALE </t>
  </si>
  <si>
    <t>Emanuela Zannoni - Food Consulting Organizzazione Eventi, Castelnovo ne Monti (RE)
CF. ZNNMNL72C65C219P - P.IVA 02636430353</t>
  </si>
  <si>
    <t>OVERNET EDUCATION - DIVISIONE DI OVERNET SOLUTIONS SRL, MILANO
CF 02947750101 - P.IVA 1271815159</t>
  </si>
  <si>
    <t>LAVOLA 1981, SA  - BARCELLONA
P.IVA A-58635269</t>
  </si>
  <si>
    <t>Z961947C84</t>
  </si>
  <si>
    <t>TRATTAMENTO E MESSA IN QUALITA' DEI DATI DEL MERCATO DEL LAVORO</t>
  </si>
  <si>
    <t>Z0E1B10E6F</t>
  </si>
  <si>
    <t xml:space="preserve">ADEGUAMENTO CONTENUTI CORSO DI E-LEARNING "ACQUISTI VERDI" </t>
  </si>
  <si>
    <t xml:space="preserve">GREEN TEAM Soc. coop., Bologna
CF 04035670373 - P.IVA 04332290370 </t>
  </si>
  <si>
    <t>Z0F1B18361</t>
  </si>
  <si>
    <t>SIMATICA Srl, RAVENNA
CF - P.IVA 0207030391</t>
  </si>
  <si>
    <t>Z061CA960B</t>
  </si>
  <si>
    <t>ZF11CB4819</t>
  </si>
  <si>
    <t>ACQUISTO N. 1 PC PORTATILE TRAMITE PIATTAFORMA INTERCENTER</t>
  </si>
  <si>
    <t>ACQUISTO N. 3 PC PORTATILE TRAMITE PIATTAFORMA INTERCENTER</t>
  </si>
  <si>
    <t>TABULAEX Srl, MILANO
CF e P.IVA 04992590960</t>
  </si>
  <si>
    <t>Z581B47472</t>
  </si>
  <si>
    <t>ACQUISTO CANCELLERIA PER UFFICIO</t>
  </si>
  <si>
    <t>FORNITURA BUONI PASTO IV° TRIMESTRE 2016</t>
  </si>
  <si>
    <t>Z6C1B84385</t>
  </si>
  <si>
    <t>Z1C1C2C2FE</t>
  </si>
  <si>
    <t>KP TECNOLOGY Srl,  PALERMO
CF - P.IVA  05586750829</t>
  </si>
  <si>
    <t xml:space="preserve">Trasporto Passeggeri Emilia-Romagna - S.p.A, bologna
CF - P.IVA 03182161202 </t>
  </si>
  <si>
    <t>ACQUISTO N. 43 ABBONAMENTI TPER 2016-2017</t>
  </si>
  <si>
    <t>Z6B1C81B73</t>
  </si>
  <si>
    <t>C.A.T. CONSORZIO AUTONOMO TAXISTI SOC. COOP., BOLOGNA
CF - P.IVA 00557240371</t>
  </si>
  <si>
    <t>FORNITURA BADGE MAGNETICI</t>
  </si>
  <si>
    <t>D.A.EM. SPA, CASTEL MAGGIORE (BO)
CF 00538680372 - P.IVA 00513971200</t>
  </si>
  <si>
    <t>SERVIZIO TAXI ANNO 2016</t>
  </si>
  <si>
    <t>FORNITURA CAFFE' - ANNO 2016</t>
  </si>
  <si>
    <t>FUNZIONE SISTEMI INFORMATIVI E INFRASTRUTTURALI</t>
  </si>
  <si>
    <t>REGISTER.IT SPA, FIRENZE
P.IVA 02826010163</t>
  </si>
  <si>
    <t>SERVIZIO RINNOVO DOMINI VARI ERVET - ANNO 2016</t>
  </si>
  <si>
    <t>CANONE ANNUALE PRGRAMMA CONTABILITA' EX NQ - ANNO 2016</t>
  </si>
  <si>
    <t>TRADING POST EXPRESS SERVICE SRL, BOLOGNA
CF 01600670341 - P.IVA 04195000379</t>
  </si>
  <si>
    <t>SERVIZIO CONSEGNA DOCUMENTI - ANNO 2016</t>
  </si>
  <si>
    <t>ASSISTEAM Srl, BOLOGNA
P.IVA 03797120379</t>
  </si>
  <si>
    <t>STELLA OPERAZIONI DOGANALI SRL, BENTIVOGLIO (BO)
P.IVA 03072700374</t>
  </si>
  <si>
    <t>SPESE AMMINISTRATIVE - ANNO 2016</t>
  </si>
  <si>
    <t>SERVIZIO DI TRASPORTO PERSONE E MERCI - ANNO 2016</t>
  </si>
  <si>
    <t>ASSISTENZA AMMINISTRATIVA INTRASTAT - ANNO 2016</t>
  </si>
  <si>
    <t>CEA ESTINTORI SPA, CASTENASO (BO)
CF 03574360370 - P.IVA 00638391201</t>
  </si>
  <si>
    <t>TIMBRIFICIO LAMPO, BOLOGNA
CF - P.IVA 02267290373</t>
  </si>
  <si>
    <t>SERVIZIO CONTROLLO ESTINTORI SEDE VIA MORGAGNI - ANNO 2016</t>
  </si>
  <si>
    <t>ACQUISTO TIMBRI ANNO 2016</t>
  </si>
  <si>
    <t>STUDIO FREGNI ASSOCIAZIONE PROFESSIONALE, BOLOGNA
CF - P.IVA 02031811207</t>
  </si>
  <si>
    <t>ROSTERIA LUCIANO, BOLOGNA
CF - P.IVA 04212430377</t>
  </si>
  <si>
    <t>CONSULENZA FISCALE, AMMINISTRATIVA E SOCIETARIA - ANNO 2016</t>
  </si>
  <si>
    <t>PRANZI DI LAVORO - ANNO 2016</t>
  </si>
  <si>
    <t>CANONE SERVIZIO INTERNET BANKING</t>
  </si>
  <si>
    <t>CASSA DI RISPARMIO IN BOLOGNA SPA, BOLOGNA
C.F - P.IVA 02089911206</t>
  </si>
  <si>
    <t>ACQUISTO MATERILI PER CASSETTA PRIMO SOCCORSO</t>
  </si>
  <si>
    <t>SICURA SPA
CF 02394290247</t>
  </si>
  <si>
    <t>SICURECO.COM Srl, Casalecchio di Reno (BO)
CF - P.IVA 02466810377</t>
  </si>
  <si>
    <t>CORSO DI FORMAZIONE ANTI-INCENDIO DIPENDENTI E AGGIORNAMENTO RLS</t>
  </si>
  <si>
    <t>CORSO AGGIORNAMENTO ADDETTI PRIMO SOCCORSO</t>
  </si>
  <si>
    <t>CROCE ROSSA ITALIANA</t>
  </si>
  <si>
    <t>BELLUCCI SpA, Torino
CF - P.IVA 02044780019</t>
  </si>
  <si>
    <t>ACQUISTO FRIGORIFERO PER SALETTA MENSA</t>
  </si>
  <si>
    <t>MEDIAMARKET SpA, Curno (BG)
CF 021807060965 - P.IVA 02630120166</t>
  </si>
  <si>
    <t>ACQUISTO CARTUCCE STAMPANTE</t>
  </si>
  <si>
    <t>INTERVENTI SU PROGRAMMA CONTABILITA' - ANNO 2016</t>
  </si>
  <si>
    <t>WOLTERS KLUWER ITALIA SRL, ASSAGO (MI)
CF - P.IVA 10209790152</t>
  </si>
  <si>
    <t>ACQUISTO LIBRI E PUBBLICAZIONI. ASSISTENZA SOFTWARE - ANNO 2016</t>
  </si>
  <si>
    <t>MANUTENZIONE E DOMINI WEB</t>
  </si>
  <si>
    <t>ARUBA SpA, BIBBIENA STAZIONE (AR)
CF 04552920482 - P.IVA 0573850516</t>
  </si>
  <si>
    <t>ACQUISTO MATERIALE CANCELLERIA PER ORGANIZZAZIONE CONVEGNO CESME</t>
  </si>
  <si>
    <t>GIRO DI PENNA Srl, Bologna
CF - P.IVA 04280630379</t>
  </si>
  <si>
    <t>IL SOLE 24 ORE SpA, MILANO
CF 00777910159</t>
  </si>
  <si>
    <t>EDIZIONI AMBIENTE SRL, MILANO
CF - P.IVA 11069170154</t>
  </si>
  <si>
    <t>ABBONAMENTI A RIVISTE OSSERVATORIO RIFIUTI ON-LINE + RIVISTA NORMATIVA AMBEINTALE</t>
  </si>
  <si>
    <t>ACQUISTO MATERIALE INFORMATICO</t>
  </si>
  <si>
    <t>AMAZON EU Srl, MILANO
P.IVA 08973230967</t>
  </si>
  <si>
    <t>Z391A8F978</t>
  </si>
  <si>
    <t>ACQUISTO N. 2 MONITOR PER PC</t>
  </si>
  <si>
    <t>EUREKA! Srl, s.u., Casamassima (BA)
CF - P.IVA 07422370721</t>
  </si>
  <si>
    <t>CANONE ANNUALE  PEC ANNO 2016-2017 PROGETTO SICO</t>
  </si>
  <si>
    <t>INFOCERT SPA, ROMA
CF - P.IVA 07945211006</t>
  </si>
  <si>
    <t>STUDIO TORTA SPA
CF 06589950010</t>
  </si>
  <si>
    <t>Z0F1B183,61</t>
  </si>
  <si>
    <t>Z8V1C14618</t>
  </si>
  <si>
    <t>ACQUISTO MATERIALI DI CONSUMO</t>
  </si>
  <si>
    <t xml:space="preserve">PAM PANORAMA SpA, SPINEA (VE)
CF 00826770059 - P.IVA 02036440275 </t>
  </si>
  <si>
    <t>ACQUISTO BUONI PASTO GENNAIO-MAGGIO 2016</t>
  </si>
  <si>
    <t>Z7718C634B</t>
  </si>
  <si>
    <t>Z7518C61C6</t>
  </si>
  <si>
    <t>Z3618D2C6B</t>
  </si>
  <si>
    <t>ACQUISTO TRAMITE MEPA</t>
  </si>
  <si>
    <t>MAZZANTI CLAUDIA, Bologna
CF MZZCLD73D67A944D</t>
  </si>
  <si>
    <t>ACQUISTO BUONI PASTO GIUGNO - SETTEMBRE 2016</t>
  </si>
  <si>
    <t>LA PRADELLA DI MALETTI MARCO&amp;MARA Snc, Modena
CF - P.IVA 01835580364</t>
  </si>
  <si>
    <t>SERVIZIO DI NOLEGGIO PULMINO CON AUTISTA PER 50 PERSONE IN OCCASIONE DELL'EVENTO AGORADA+ 2016, BOLOGNA 22-23 NOVEMBRE 2016</t>
  </si>
  <si>
    <t xml:space="preserve">SERVIZIO INFORMATICO PER ADEMPIMENTI DI LEGGE </t>
  </si>
  <si>
    <t>MONDOESA EMILIA SRL, PARMA
CF - P.IVA 02038600348</t>
  </si>
  <si>
    <t>FARMA SERVICES Srl, Terni
CF - P.IVA 01310370554</t>
  </si>
  <si>
    <t>SERVIZIO CONTROLLO ESTINTORI EX NQ - ANNO 2016</t>
  </si>
  <si>
    <t>ABBONAMENTO AL QUOTIDIANO Il Sole 24Ore, Ediliza e territorio, Consulenti immobiliare</t>
  </si>
  <si>
    <t>MANUTENZIONE ORDINARIA ED HELP FESK SACE FINO PERIODO MAGGIO - SETTEMBRE 2016</t>
  </si>
  <si>
    <t xml:space="preserve">SERVIZIO DI ASSISTENZA TECNICA E MANUTENZIONE ORDINARIA SACE DAL 01/12/2016 AL 31/01/2017 </t>
  </si>
  <si>
    <t>PLAZA REAL di Bonazza Marco, Bologna
CF - P.IVA 02568931204</t>
  </si>
  <si>
    <t>ACQUISTO BENI PER PROGETTO CESME</t>
  </si>
  <si>
    <t>ANNUALITA' BREVETTO REPAC</t>
  </si>
  <si>
    <t>ZA91A7BE88</t>
  </si>
  <si>
    <t>ECONSTAT Srl, Bologna
CF - P.IVA 03153270370</t>
  </si>
  <si>
    <t>1) ECONSTAT Srl, Bologna
CF - P.IVA 03153270370
2) Studio Giaccardi &amp; Associati, Ravenna
CF - P.IVA 01859560904
3)  JFC S.r.l. Unipersonale, Faenza (RA)
CF - P.IVA 02229820390 
4) POMILIO BLUMM Srl, Pescara
CF - P.IVA 01304780685</t>
  </si>
  <si>
    <t>6767305CBD</t>
  </si>
  <si>
    <t>SVILUPPO EVOLUTIVO DELL'APPLICATIVO SIMADA</t>
  </si>
  <si>
    <t>Z091B635C7</t>
  </si>
  <si>
    <t>SIXI DI FIORESI PAOLO, MODENA
CF FRSPLA64H28F267U e P.IVA 0311038036</t>
  </si>
  <si>
    <t>SERVIZIO DI HOSTING E DATA CENTER PER SITO WWW.SERVIZIOCONTRATTIPUBBLICI.IT</t>
  </si>
  <si>
    <t>Z081C3A017</t>
  </si>
  <si>
    <t>STUDIO TALPA DI GIULIANA FUSCO, BOLOGNA
CF FSCGLN70P67D708L - P.IVA 02438021202</t>
  </si>
  <si>
    <t xml:space="preserve"> ZB51897F15</t>
  </si>
  <si>
    <t>CENA PER ACCOGLIENZA DELEGAZIONE TEDESCA (SOTTOSEGRETARIO ALL'EUROPA DELL'ASSIA MARK WEINMESTER) - BOLOGNA 16/11/2016</t>
  </si>
  <si>
    <t>Z491C04803</t>
  </si>
  <si>
    <t>CASA MONICA Snc, BOLOGNA
CF - P.IVA 02154771204</t>
  </si>
  <si>
    <t>ZA41C186AE</t>
  </si>
  <si>
    <t>ACQUISTO N. 2 PC PORTATILI + MEMORIA AGGIUNTIVA TRAMITE INTERCENTER</t>
  </si>
  <si>
    <t>ACQUISTO N. 2 MONITOR PER PC TRAMITE INTERCENTER</t>
  </si>
  <si>
    <t>Z251C188BA</t>
  </si>
  <si>
    <t>SVILUPPO E MANUTENZIONE DELLE ATTIVITA' PREVISTE DALLA PRIMA ANNUALITA' DEL PROGETTO SIRSA 2</t>
  </si>
  <si>
    <t>Z2F1BCCBA4</t>
  </si>
  <si>
    <t>Document Solution Liège s.a
BE 0471 264 602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</si>
</sst>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8"/>
      </top>
      <bottom/>
      <diagonal/>
    </border>
    <border>
      <left/>
      <right/>
      <top style="thin">
        <color theme="6"/>
      </top>
      <bottom/>
      <diagonal/>
    </border>
    <border>
      <left/>
      <right/>
      <top style="thin">
        <color theme="8"/>
      </top>
      <bottom style="thin">
        <color theme="8"/>
      </bottom>
      <diagonal/>
    </border>
    <border>
      <left style="thin">
        <color theme="6"/>
      </left>
      <right/>
      <top style="thin">
        <color theme="6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4" fontId="0" fillId="0" borderId="0" xfId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4" fontId="0" fillId="0" borderId="0" xfId="1" applyNumberFormat="1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44" fontId="1" fillId="0" borderId="0" xfId="1" applyNumberFormat="1" applyFont="1" applyFill="1" applyBorder="1" applyAlignment="1">
      <alignment horizontal="center" vertical="center"/>
    </xf>
    <xf numFmtId="44" fontId="0" fillId="0" borderId="0" xfId="0" applyNumberFormat="1" applyFill="1" applyBorder="1" applyAlignment="1">
      <alignment vertical="center"/>
    </xf>
    <xf numFmtId="0" fontId="0" fillId="0" borderId="0" xfId="0" applyFill="1" applyBorder="1"/>
    <xf numFmtId="14" fontId="0" fillId="0" borderId="0" xfId="1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4" fontId="0" fillId="0" borderId="0" xfId="1" applyFont="1" applyFill="1" applyBorder="1" applyAlignment="1">
      <alignment horizontal="right" vertical="center"/>
    </xf>
    <xf numFmtId="14" fontId="0" fillId="0" borderId="0" xfId="0" applyNumberFormat="1" applyFill="1" applyBorder="1" applyAlignment="1">
      <alignment horizontal="center" vertical="center"/>
    </xf>
    <xf numFmtId="44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4" fontId="3" fillId="0" borderId="0" xfId="1" applyFon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44" fontId="10" fillId="0" borderId="0" xfId="1" applyFont="1" applyFill="1" applyBorder="1" applyAlignment="1">
      <alignment horizontal="right" vertical="center"/>
    </xf>
    <xf numFmtId="0" fontId="0" fillId="0" borderId="0" xfId="0" quotePrefix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vertical="center" wrapText="1"/>
    </xf>
    <xf numFmtId="44" fontId="6" fillId="0" borderId="0" xfId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7" fillId="0" borderId="0" xfId="1" applyFont="1" applyFill="1" applyBorder="1" applyAlignment="1">
      <alignment horizontal="right" vertical="center"/>
    </xf>
    <xf numFmtId="0" fontId="5" fillId="0" borderId="0" xfId="0" quotePrefix="1" applyFont="1" applyFill="1" applyBorder="1" applyAlignment="1">
      <alignment vertical="center" wrapText="1"/>
    </xf>
    <xf numFmtId="44" fontId="8" fillId="0" borderId="0" xfId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4" fontId="9" fillId="0" borderId="0" xfId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44" fontId="0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 wrapText="1"/>
    </xf>
    <xf numFmtId="44" fontId="5" fillId="0" borderId="0" xfId="1" applyFont="1" applyFill="1" applyAlignment="1">
      <alignment vertical="center"/>
    </xf>
    <xf numFmtId="14" fontId="5" fillId="0" borderId="0" xfId="1" applyNumberFormat="1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0" fillId="0" borderId="0" xfId="0" applyFill="1"/>
    <xf numFmtId="0" fontId="12" fillId="0" borderId="0" xfId="0" applyFont="1" applyFill="1"/>
    <xf numFmtId="14" fontId="0" fillId="0" borderId="1" xfId="0" applyNumberFormat="1" applyFill="1" applyBorder="1" applyAlignment="1">
      <alignment horizontal="center" vertical="center" wrapText="1"/>
    </xf>
    <xf numFmtId="44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44" fontId="1" fillId="0" borderId="0" xfId="1" applyFont="1" applyFill="1" applyBorder="1" applyAlignment="1">
      <alignment vertical="center"/>
    </xf>
    <xf numFmtId="14" fontId="1" fillId="0" borderId="0" xfId="1" applyNumberFormat="1" applyFont="1" applyFill="1" applyBorder="1" applyAlignment="1">
      <alignment horizontal="center" vertical="center" wrapText="1"/>
    </xf>
    <xf numFmtId="44" fontId="1" fillId="0" borderId="0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Border="1"/>
    <xf numFmtId="0" fontId="0" fillId="0" borderId="0" xfId="0" applyFill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44" fontId="0" fillId="0" borderId="0" xfId="0" applyNumberFormat="1" applyFill="1" applyAlignment="1">
      <alignment vertical="center"/>
    </xf>
    <xf numFmtId="44" fontId="5" fillId="0" borderId="0" xfId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44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44" fontId="0" fillId="0" borderId="0" xfId="1" applyNumberFormat="1" applyFont="1" applyFill="1" applyAlignment="1">
      <alignment vertical="center"/>
    </xf>
    <xf numFmtId="44" fontId="5" fillId="0" borderId="0" xfId="1" applyNumberFormat="1" applyFont="1" applyFill="1" applyAlignment="1">
      <alignment vertical="center"/>
    </xf>
    <xf numFmtId="0" fontId="0" fillId="0" borderId="4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vertical="center"/>
    </xf>
    <xf numFmtId="44" fontId="5" fillId="0" borderId="0" xfId="0" applyNumberFormat="1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11">
    <dxf>
      <numFmt numFmtId="34" formatCode="_-&quot;€&quot;\ * #,##0.00_-;\-&quot;€&quot;\ * #,##0.00_-;_-&quot;€&quot;\ * &quot;-&quot;??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8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202</xdr:row>
          <xdr:rowOff>152400</xdr:rowOff>
        </xdr:from>
        <xdr:to>
          <xdr:col>0</xdr:col>
          <xdr:colOff>257175</xdr:colOff>
          <xdr:row>204</xdr:row>
          <xdr:rowOff>38100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Tabella13" displayName="Tabella13" ref="A1:I170" totalsRowShown="0" headerRowDxfId="10" dataDxfId="9">
  <autoFilter ref="A1:I170"/>
  <sortState ref="A2:I170">
    <sortCondition ref="G1:G170"/>
  </sortState>
  <tableColumns count="9">
    <tableColumn id="1" name="STRUTTURA PROPONENTE" dataDxfId="8"/>
    <tableColumn id="2" name="OGGETTO DEL BANDO" dataDxfId="7"/>
    <tableColumn id="3" name="ELENCO OPERATORI INVITATI" dataDxfId="6"/>
    <tableColumn id="4" name="AGGIUDICATARIO" dataDxfId="5"/>
    <tableColumn id="5" name="CIG" dataDxfId="4"/>
    <tableColumn id="6" name="IMPORTO DI AGGIUDICAZIONE" dataDxfId="3"/>
    <tableColumn id="7" name="INIZIO" dataDxfId="2"/>
    <tableColumn id="8" name="FINE" dataDxfId="1"/>
    <tableColumn id="9" name="SOMME LIQUIDATE AL 31/12/2016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5" Type="http://schemas.openxmlformats.org/officeDocument/2006/relationships/image" Target="../media/image1.emf"/><Relationship Id="rId15" Type="http://schemas.openxmlformats.org/officeDocument/2006/relationships/table" Target="../tables/table1.xml"/><Relationship Id="rId10" Type="http://schemas.openxmlformats.org/officeDocument/2006/relationships/control" Target="../activeX/activeX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1">
    <pageSetUpPr fitToPage="1"/>
  </sheetPr>
  <dimension ref="A1:L202"/>
  <sheetViews>
    <sheetView tabSelected="1" topLeftCell="D174" zoomScaleNormal="100" workbookViewId="0">
      <selection activeCell="I133" sqref="I133"/>
    </sheetView>
  </sheetViews>
  <sheetFormatPr defaultRowHeight="15" x14ac:dyDescent="0.25"/>
  <cols>
    <col min="1" max="1" width="26" style="5" customWidth="1"/>
    <col min="2" max="2" width="37.7109375" style="10" customWidth="1"/>
    <col min="3" max="3" width="45.42578125" style="5" customWidth="1"/>
    <col min="4" max="4" width="29.5703125" style="5" customWidth="1"/>
    <col min="5" max="5" width="15.5703125" style="16" customWidth="1"/>
    <col min="6" max="6" width="22.28515625" style="10" customWidth="1"/>
    <col min="7" max="7" width="14.140625" style="10" customWidth="1"/>
    <col min="8" max="8" width="19.7109375" style="10" customWidth="1"/>
    <col min="9" max="9" width="25.85546875" style="10" customWidth="1"/>
    <col min="10" max="16384" width="9.140625" style="10"/>
  </cols>
  <sheetData>
    <row r="1" spans="1:9" s="14" customFormat="1" ht="30" x14ac:dyDescent="0.25">
      <c r="A1" s="14" t="s">
        <v>4</v>
      </c>
      <c r="B1" s="14" t="s">
        <v>5</v>
      </c>
      <c r="C1" s="15" t="s">
        <v>6</v>
      </c>
      <c r="D1" s="14" t="s">
        <v>7</v>
      </c>
      <c r="E1" s="15" t="s">
        <v>8</v>
      </c>
      <c r="F1" s="15" t="s">
        <v>9</v>
      </c>
      <c r="G1" s="15" t="s">
        <v>10</v>
      </c>
      <c r="H1" s="15" t="s">
        <v>11</v>
      </c>
      <c r="I1" s="15" t="s">
        <v>29</v>
      </c>
    </row>
    <row r="2" spans="1:9" ht="45" x14ac:dyDescent="0.25">
      <c r="A2" s="1" t="s">
        <v>0</v>
      </c>
      <c r="B2" s="1" t="s">
        <v>365</v>
      </c>
      <c r="C2" s="5" t="s">
        <v>2</v>
      </c>
      <c r="D2" s="7" t="s">
        <v>362</v>
      </c>
      <c r="E2" s="3" t="s">
        <v>335</v>
      </c>
      <c r="F2" s="4">
        <v>974.59</v>
      </c>
      <c r="G2" s="11">
        <v>42370</v>
      </c>
      <c r="H2" s="12">
        <v>42735</v>
      </c>
      <c r="I2" s="88">
        <v>913.37</v>
      </c>
    </row>
    <row r="3" spans="1:9" ht="45" x14ac:dyDescent="0.25">
      <c r="A3" s="2" t="s">
        <v>0</v>
      </c>
      <c r="B3" s="2" t="s">
        <v>363</v>
      </c>
      <c r="C3" s="5" t="s">
        <v>2</v>
      </c>
      <c r="D3" s="1" t="s">
        <v>3</v>
      </c>
      <c r="E3" s="63" t="s">
        <v>335</v>
      </c>
      <c r="F3" s="4">
        <v>163.19999999999999</v>
      </c>
      <c r="G3" s="11">
        <v>42370</v>
      </c>
      <c r="H3" s="12">
        <v>42735</v>
      </c>
      <c r="I3" s="88">
        <v>151.80000000000001</v>
      </c>
    </row>
    <row r="4" spans="1:9" ht="60" x14ac:dyDescent="0.25">
      <c r="A4" s="1" t="s">
        <v>0</v>
      </c>
      <c r="B4" s="1" t="s">
        <v>366</v>
      </c>
      <c r="C4" s="5" t="s">
        <v>2</v>
      </c>
      <c r="D4" s="7" t="s">
        <v>364</v>
      </c>
      <c r="E4" s="3" t="s">
        <v>335</v>
      </c>
      <c r="F4" s="64">
        <v>599.5</v>
      </c>
      <c r="G4" s="65">
        <v>42370</v>
      </c>
      <c r="H4" s="23">
        <v>42735</v>
      </c>
      <c r="I4" s="66">
        <v>599.5</v>
      </c>
    </row>
    <row r="5" spans="1:9" s="5" customFormat="1" ht="30" x14ac:dyDescent="0.25">
      <c r="A5" s="2" t="s">
        <v>0</v>
      </c>
      <c r="B5" s="1" t="s">
        <v>370</v>
      </c>
      <c r="C5" s="5" t="s">
        <v>2</v>
      </c>
      <c r="D5" s="1" t="s">
        <v>430</v>
      </c>
      <c r="E5" s="63" t="s">
        <v>335</v>
      </c>
      <c r="F5" s="4">
        <v>767.98</v>
      </c>
      <c r="G5" s="11">
        <v>42370</v>
      </c>
      <c r="H5" s="12">
        <v>42735</v>
      </c>
      <c r="I5" s="9">
        <v>767.98</v>
      </c>
    </row>
    <row r="6" spans="1:9" s="5" customFormat="1" ht="60" x14ac:dyDescent="0.25">
      <c r="A6" s="1" t="s">
        <v>0</v>
      </c>
      <c r="B6" s="1" t="s">
        <v>372</v>
      </c>
      <c r="C6" s="5" t="s">
        <v>2</v>
      </c>
      <c r="D6" s="7" t="s">
        <v>371</v>
      </c>
      <c r="E6" s="3" t="s">
        <v>335</v>
      </c>
      <c r="F6" s="64">
        <v>403.7</v>
      </c>
      <c r="G6" s="11">
        <v>42370</v>
      </c>
      <c r="H6" s="12">
        <v>42735</v>
      </c>
      <c r="I6" s="66">
        <v>344.94</v>
      </c>
    </row>
    <row r="7" spans="1:9" ht="30" x14ac:dyDescent="0.25">
      <c r="A7" s="1" t="s">
        <v>0</v>
      </c>
      <c r="B7" s="1" t="s">
        <v>375</v>
      </c>
      <c r="C7" s="5" t="s">
        <v>2</v>
      </c>
      <c r="D7" s="7" t="s">
        <v>373</v>
      </c>
      <c r="E7" s="3" t="s">
        <v>335</v>
      </c>
      <c r="F7" s="64">
        <f>274.7</f>
        <v>274.7</v>
      </c>
      <c r="G7" s="11">
        <v>42370</v>
      </c>
      <c r="H7" s="12">
        <v>42735</v>
      </c>
      <c r="I7" s="66">
        <v>274.7</v>
      </c>
    </row>
    <row r="8" spans="1:9" ht="45" x14ac:dyDescent="0.25">
      <c r="A8" s="1" t="s">
        <v>0</v>
      </c>
      <c r="B8" s="1" t="s">
        <v>376</v>
      </c>
      <c r="C8" s="5" t="s">
        <v>2</v>
      </c>
      <c r="D8" s="7" t="s">
        <v>62</v>
      </c>
      <c r="E8" s="3" t="s">
        <v>335</v>
      </c>
      <c r="F8" s="64">
        <f>15.62+15.75+15.62+63.11+67.98+15.75+31.24+31.87+16.25+103.99+16.25</f>
        <v>393.43</v>
      </c>
      <c r="G8" s="11">
        <v>42370</v>
      </c>
      <c r="H8" s="12">
        <v>42735</v>
      </c>
      <c r="I8" s="64">
        <f>15.62+15.75+15.62+63.11+67.98+15.75+31.24+31.87+16.25</f>
        <v>273.19</v>
      </c>
    </row>
    <row r="9" spans="1:9" ht="45" x14ac:dyDescent="0.25">
      <c r="A9" s="1" t="s">
        <v>0</v>
      </c>
      <c r="B9" s="1" t="s">
        <v>377</v>
      </c>
      <c r="C9" s="5" t="s">
        <v>2</v>
      </c>
      <c r="D9" s="7" t="s">
        <v>374</v>
      </c>
      <c r="E9" s="3" t="s">
        <v>335</v>
      </c>
      <c r="F9" s="64">
        <f>111.5*3</f>
        <v>334.5</v>
      </c>
      <c r="G9" s="11">
        <v>42370</v>
      </c>
      <c r="H9" s="12">
        <v>42735</v>
      </c>
      <c r="I9" s="66">
        <v>334.5</v>
      </c>
    </row>
    <row r="10" spans="1:9" ht="30" x14ac:dyDescent="0.25">
      <c r="A10" s="1" t="s">
        <v>0</v>
      </c>
      <c r="B10" s="1" t="s">
        <v>381</v>
      </c>
      <c r="C10" s="5" t="s">
        <v>2</v>
      </c>
      <c r="D10" s="1" t="s">
        <v>379</v>
      </c>
      <c r="E10" s="3" t="s">
        <v>335</v>
      </c>
      <c r="F10" s="4">
        <f>21.31+30.14+63</f>
        <v>114.45</v>
      </c>
      <c r="G10" s="11">
        <v>42370</v>
      </c>
      <c r="H10" s="12">
        <v>42735</v>
      </c>
      <c r="I10" s="66">
        <v>114.45</v>
      </c>
    </row>
    <row r="11" spans="1:9" ht="30" x14ac:dyDescent="0.25">
      <c r="A11" s="2" t="s">
        <v>0</v>
      </c>
      <c r="B11" s="2" t="s">
        <v>385</v>
      </c>
      <c r="C11" s="5" t="s">
        <v>2</v>
      </c>
      <c r="D11" s="13" t="s">
        <v>383</v>
      </c>
      <c r="E11" s="63" t="s">
        <v>335</v>
      </c>
      <c r="F11" s="4">
        <v>50</v>
      </c>
      <c r="G11" s="11">
        <v>42370</v>
      </c>
      <c r="H11" s="12">
        <v>42735</v>
      </c>
      <c r="I11" s="6">
        <v>50</v>
      </c>
    </row>
    <row r="12" spans="1:9" ht="45" x14ac:dyDescent="0.25">
      <c r="A12" s="46" t="s">
        <v>0</v>
      </c>
      <c r="B12" s="46" t="s">
        <v>386</v>
      </c>
      <c r="C12" s="49" t="s">
        <v>2</v>
      </c>
      <c r="D12" s="69" t="s">
        <v>387</v>
      </c>
      <c r="E12" s="47" t="s">
        <v>335</v>
      </c>
      <c r="F12" s="4">
        <v>437</v>
      </c>
      <c r="G12" s="11">
        <v>42370</v>
      </c>
      <c r="H12" s="12">
        <v>42735</v>
      </c>
      <c r="I12" s="6">
        <v>293</v>
      </c>
    </row>
    <row r="13" spans="1:9" ht="30" x14ac:dyDescent="0.25">
      <c r="A13" s="25" t="s">
        <v>0</v>
      </c>
      <c r="B13" s="2" t="s">
        <v>398</v>
      </c>
      <c r="C13" s="5" t="s">
        <v>2</v>
      </c>
      <c r="D13" s="1" t="s">
        <v>43</v>
      </c>
      <c r="E13" s="63" t="s">
        <v>335</v>
      </c>
      <c r="F13" s="26">
        <f>162.5+322.5+325+420+355+75+37.5</f>
        <v>1697.5</v>
      </c>
      <c r="G13" s="11">
        <v>42370</v>
      </c>
      <c r="H13" s="12">
        <v>42735</v>
      </c>
      <c r="I13" s="26">
        <f>162.5+322.5+325+420+355+75+37.5</f>
        <v>1697.5</v>
      </c>
    </row>
    <row r="14" spans="1:9" ht="45" x14ac:dyDescent="0.25">
      <c r="A14" s="1" t="s">
        <v>0</v>
      </c>
      <c r="B14" s="1" t="s">
        <v>400</v>
      </c>
      <c r="C14" s="5" t="s">
        <v>2</v>
      </c>
      <c r="D14" s="7" t="s">
        <v>399</v>
      </c>
      <c r="E14" s="3" t="s">
        <v>335</v>
      </c>
      <c r="F14" s="64">
        <v>2000.96</v>
      </c>
      <c r="G14" s="11">
        <v>42370</v>
      </c>
      <c r="H14" s="12">
        <v>42735</v>
      </c>
      <c r="I14" s="66">
        <v>2000.96</v>
      </c>
    </row>
    <row r="15" spans="1:9" ht="45" x14ac:dyDescent="0.25">
      <c r="A15" s="1" t="s">
        <v>0</v>
      </c>
      <c r="B15" s="1" t="s">
        <v>384</v>
      </c>
      <c r="C15" s="5" t="s">
        <v>2</v>
      </c>
      <c r="D15" s="7" t="s">
        <v>382</v>
      </c>
      <c r="E15" s="3" t="s">
        <v>335</v>
      </c>
      <c r="F15" s="4">
        <v>7456.8</v>
      </c>
      <c r="G15" s="11">
        <v>42370</v>
      </c>
      <c r="H15" s="12">
        <v>42735</v>
      </c>
      <c r="I15" s="6">
        <v>0</v>
      </c>
    </row>
    <row r="16" spans="1:9" ht="30" x14ac:dyDescent="0.25">
      <c r="A16" s="25" t="s">
        <v>0</v>
      </c>
      <c r="B16" s="2" t="s">
        <v>22</v>
      </c>
      <c r="C16" s="5" t="s">
        <v>2</v>
      </c>
      <c r="D16" s="1" t="s">
        <v>19</v>
      </c>
      <c r="E16" s="21" t="s">
        <v>23</v>
      </c>
      <c r="F16" s="26">
        <v>4600</v>
      </c>
      <c r="G16" s="18">
        <v>42370</v>
      </c>
      <c r="H16" s="23">
        <v>42735</v>
      </c>
      <c r="I16" s="24">
        <v>4519.2</v>
      </c>
    </row>
    <row r="17" spans="1:9" ht="30" x14ac:dyDescent="0.25">
      <c r="A17" s="2" t="s">
        <v>0</v>
      </c>
      <c r="B17" s="1" t="s">
        <v>429</v>
      </c>
      <c r="C17" s="1" t="s">
        <v>2</v>
      </c>
      <c r="D17" s="1" t="s">
        <v>358</v>
      </c>
      <c r="E17" s="40" t="s">
        <v>357</v>
      </c>
      <c r="F17" s="17">
        <v>150</v>
      </c>
      <c r="G17" s="18">
        <v>42370</v>
      </c>
      <c r="H17" s="18">
        <v>42735</v>
      </c>
      <c r="I17" s="9">
        <v>0</v>
      </c>
    </row>
    <row r="18" spans="1:9" ht="30" x14ac:dyDescent="0.25">
      <c r="A18" s="25" t="s">
        <v>0</v>
      </c>
      <c r="B18" s="2" t="s">
        <v>21</v>
      </c>
      <c r="C18" s="5" t="s">
        <v>2</v>
      </c>
      <c r="D18" s="1" t="s">
        <v>18</v>
      </c>
      <c r="E18" s="21" t="s">
        <v>20</v>
      </c>
      <c r="F18" s="26">
        <v>4000</v>
      </c>
      <c r="G18" s="18">
        <v>42370</v>
      </c>
      <c r="H18" s="23">
        <v>42735</v>
      </c>
      <c r="I18" s="24">
        <v>3939.36</v>
      </c>
    </row>
    <row r="19" spans="1:9" ht="30" x14ac:dyDescent="0.25">
      <c r="A19" s="25" t="s">
        <v>0</v>
      </c>
      <c r="B19" s="2" t="s">
        <v>44</v>
      </c>
      <c r="C19" s="5" t="s">
        <v>2</v>
      </c>
      <c r="D19" s="1" t="s">
        <v>43</v>
      </c>
      <c r="E19" s="27" t="s">
        <v>277</v>
      </c>
      <c r="F19" s="26">
        <v>5389.09</v>
      </c>
      <c r="G19" s="11">
        <v>42370</v>
      </c>
      <c r="H19" s="12">
        <v>42735</v>
      </c>
      <c r="I19" s="8">
        <v>5389.09</v>
      </c>
    </row>
    <row r="20" spans="1:9" ht="45" x14ac:dyDescent="0.25">
      <c r="A20" s="2" t="s">
        <v>0</v>
      </c>
      <c r="B20" s="2" t="s">
        <v>1</v>
      </c>
      <c r="C20" s="5" t="s">
        <v>2</v>
      </c>
      <c r="D20" s="1" t="s">
        <v>3</v>
      </c>
      <c r="E20" s="21" t="s">
        <v>14</v>
      </c>
      <c r="F20" s="22">
        <v>744</v>
      </c>
      <c r="G20" s="18">
        <v>42370</v>
      </c>
      <c r="H20" s="23">
        <v>42735</v>
      </c>
      <c r="I20" s="24">
        <v>746</v>
      </c>
    </row>
    <row r="21" spans="1:9" ht="45" x14ac:dyDescent="0.25">
      <c r="A21" s="2" t="s">
        <v>0</v>
      </c>
      <c r="B21" s="1" t="s">
        <v>420</v>
      </c>
      <c r="C21" s="1" t="s">
        <v>2</v>
      </c>
      <c r="D21" s="2" t="s">
        <v>12</v>
      </c>
      <c r="E21" s="16" t="s">
        <v>17</v>
      </c>
      <c r="F21" s="17">
        <v>32500</v>
      </c>
      <c r="G21" s="18">
        <v>42370</v>
      </c>
      <c r="H21" s="19">
        <v>42521</v>
      </c>
      <c r="I21" s="20">
        <v>29847.25</v>
      </c>
    </row>
    <row r="22" spans="1:9" ht="60" x14ac:dyDescent="0.25">
      <c r="A22" s="67" t="s">
        <v>31</v>
      </c>
      <c r="B22" s="1" t="s">
        <v>380</v>
      </c>
      <c r="C22" s="5" t="s">
        <v>2</v>
      </c>
      <c r="D22" s="7" t="s">
        <v>378</v>
      </c>
      <c r="E22" s="3" t="s">
        <v>335</v>
      </c>
      <c r="F22" s="64">
        <v>257.25</v>
      </c>
      <c r="G22" s="11">
        <v>42370</v>
      </c>
      <c r="H22" s="12">
        <v>42735</v>
      </c>
      <c r="I22" s="64">
        <v>257.25</v>
      </c>
    </row>
    <row r="23" spans="1:9" ht="30" x14ac:dyDescent="0.25">
      <c r="A23" s="67" t="s">
        <v>31</v>
      </c>
      <c r="B23" s="46" t="s">
        <v>388</v>
      </c>
      <c r="C23" s="46" t="s">
        <v>2</v>
      </c>
      <c r="D23" s="50" t="s">
        <v>431</v>
      </c>
      <c r="E23" s="63" t="s">
        <v>335</v>
      </c>
      <c r="F23" s="4">
        <v>38.869999999999997</v>
      </c>
      <c r="G23" s="11">
        <v>42370</v>
      </c>
      <c r="H23" s="12">
        <v>42735</v>
      </c>
      <c r="I23" s="6">
        <v>38.869999999999997</v>
      </c>
    </row>
    <row r="24" spans="1:9" ht="30" x14ac:dyDescent="0.25">
      <c r="A24" s="67" t="s">
        <v>31</v>
      </c>
      <c r="B24" s="1" t="s">
        <v>432</v>
      </c>
      <c r="C24" s="5" t="s">
        <v>2</v>
      </c>
      <c r="D24" s="7" t="s">
        <v>389</v>
      </c>
      <c r="E24" s="63" t="s">
        <v>335</v>
      </c>
      <c r="F24" s="17">
        <v>62.04</v>
      </c>
      <c r="G24" s="11">
        <v>42370</v>
      </c>
      <c r="H24" s="12">
        <v>42735</v>
      </c>
      <c r="I24" s="9">
        <v>62.04</v>
      </c>
    </row>
    <row r="25" spans="1:9" ht="45" x14ac:dyDescent="0.25">
      <c r="A25" s="2" t="s">
        <v>367</v>
      </c>
      <c r="B25" s="1" t="s">
        <v>369</v>
      </c>
      <c r="C25" s="5" t="s">
        <v>2</v>
      </c>
      <c r="D25" s="7" t="s">
        <v>368</v>
      </c>
      <c r="E25" s="3" t="s">
        <v>335</v>
      </c>
      <c r="F25" s="64">
        <f>26.5+82.42+10.23+26.5+79.5+53+26.5+26.5+4.9+57.9+106+26.5</f>
        <v>526.44999999999993</v>
      </c>
      <c r="G25" s="11">
        <v>42370</v>
      </c>
      <c r="H25" s="12">
        <v>42735</v>
      </c>
      <c r="I25" s="64">
        <f>26.5+82.42+10.23+26.5+79.5+53+26.5+26.5+4.9+57.9+106+26.5</f>
        <v>526.44999999999993</v>
      </c>
    </row>
    <row r="26" spans="1:9" ht="45" x14ac:dyDescent="0.25">
      <c r="A26" s="1" t="s">
        <v>367</v>
      </c>
      <c r="B26" s="1" t="s">
        <v>413</v>
      </c>
      <c r="C26" s="1" t="s">
        <v>2</v>
      </c>
      <c r="D26" s="1" t="s">
        <v>414</v>
      </c>
      <c r="E26" s="63" t="s">
        <v>335</v>
      </c>
      <c r="F26" s="17">
        <f>75+75+70+161+75+75</f>
        <v>531</v>
      </c>
      <c r="G26" s="11">
        <v>42370</v>
      </c>
      <c r="H26" s="12">
        <v>42735</v>
      </c>
      <c r="I26" s="9">
        <v>531</v>
      </c>
    </row>
    <row r="27" spans="1:9" ht="45" x14ac:dyDescent="0.25">
      <c r="A27" s="46" t="s">
        <v>367</v>
      </c>
      <c r="B27" s="1" t="s">
        <v>408</v>
      </c>
      <c r="C27" s="5" t="s">
        <v>2</v>
      </c>
      <c r="D27" s="7" t="s">
        <v>409</v>
      </c>
      <c r="E27" s="47" t="s">
        <v>335</v>
      </c>
      <c r="F27" s="4">
        <f>64.3+160.75+39.28+445.78+188.48</f>
        <v>898.59</v>
      </c>
      <c r="G27" s="11">
        <v>42370</v>
      </c>
      <c r="H27" s="11">
        <v>42735</v>
      </c>
      <c r="I27" s="6">
        <v>898.59</v>
      </c>
    </row>
    <row r="28" spans="1:9" ht="60" x14ac:dyDescent="0.25">
      <c r="A28" s="41" t="s">
        <v>35</v>
      </c>
      <c r="B28" s="1" t="s">
        <v>401</v>
      </c>
      <c r="C28" s="5" t="s">
        <v>2</v>
      </c>
      <c r="D28" s="7" t="s">
        <v>402</v>
      </c>
      <c r="E28" s="63" t="s">
        <v>335</v>
      </c>
      <c r="F28" s="17">
        <f>40+5+24.66</f>
        <v>69.66</v>
      </c>
      <c r="G28" s="11">
        <v>42370</v>
      </c>
      <c r="H28" s="12">
        <v>42735</v>
      </c>
      <c r="I28" s="9">
        <v>69.66</v>
      </c>
    </row>
    <row r="29" spans="1:9" ht="45" x14ac:dyDescent="0.25">
      <c r="A29" s="2" t="s">
        <v>35</v>
      </c>
      <c r="B29" s="2" t="s">
        <v>36</v>
      </c>
      <c r="C29" s="5" t="s">
        <v>2</v>
      </c>
      <c r="D29" s="1" t="s">
        <v>37</v>
      </c>
      <c r="E29" s="21" t="s">
        <v>34</v>
      </c>
      <c r="F29" s="26">
        <v>1000</v>
      </c>
      <c r="G29" s="18">
        <v>42370</v>
      </c>
      <c r="H29" s="23">
        <v>42735</v>
      </c>
      <c r="I29" s="24">
        <v>865.32</v>
      </c>
    </row>
    <row r="30" spans="1:9" ht="60" x14ac:dyDescent="0.25">
      <c r="A30" s="1" t="s">
        <v>115</v>
      </c>
      <c r="B30" s="1" t="s">
        <v>116</v>
      </c>
      <c r="C30" s="1" t="s">
        <v>2</v>
      </c>
      <c r="D30" s="13" t="s">
        <v>112</v>
      </c>
      <c r="E30" s="16" t="s">
        <v>114</v>
      </c>
      <c r="F30" s="17">
        <v>18800</v>
      </c>
      <c r="G30" s="18">
        <v>42370</v>
      </c>
      <c r="H30" s="18">
        <v>42735</v>
      </c>
      <c r="I30" s="76">
        <v>14750</v>
      </c>
    </row>
    <row r="31" spans="1:9" ht="60" x14ac:dyDescent="0.25">
      <c r="A31" s="1" t="s">
        <v>115</v>
      </c>
      <c r="B31" s="1" t="s">
        <v>117</v>
      </c>
      <c r="C31" s="1" t="s">
        <v>2</v>
      </c>
      <c r="D31" s="13" t="s">
        <v>112</v>
      </c>
      <c r="E31" s="21" t="s">
        <v>113</v>
      </c>
      <c r="F31" s="17">
        <v>4200</v>
      </c>
      <c r="G31" s="18">
        <v>42370</v>
      </c>
      <c r="H31" s="18">
        <v>42735</v>
      </c>
      <c r="I31" s="76">
        <v>2100</v>
      </c>
    </row>
    <row r="32" spans="1:9" ht="30" x14ac:dyDescent="0.25">
      <c r="A32" s="2" t="s">
        <v>0</v>
      </c>
      <c r="B32" s="2" t="s">
        <v>16</v>
      </c>
      <c r="C32" s="1" t="s">
        <v>2</v>
      </c>
      <c r="D32" s="1" t="s">
        <v>13</v>
      </c>
      <c r="E32" s="16" t="s">
        <v>15</v>
      </c>
      <c r="F32" s="4">
        <v>1200</v>
      </c>
      <c r="G32" s="18">
        <v>42384</v>
      </c>
      <c r="H32" s="23">
        <v>42735</v>
      </c>
      <c r="I32" s="9">
        <v>1198.3</v>
      </c>
    </row>
    <row r="33" spans="1:9" ht="75" x14ac:dyDescent="0.25">
      <c r="A33" s="25" t="s">
        <v>31</v>
      </c>
      <c r="B33" s="2" t="s">
        <v>274</v>
      </c>
      <c r="C33" s="5" t="s">
        <v>2</v>
      </c>
      <c r="D33" s="1" t="s">
        <v>276</v>
      </c>
      <c r="E33" s="21" t="s">
        <v>275</v>
      </c>
      <c r="F33" s="28">
        <v>273.63</v>
      </c>
      <c r="G33" s="18">
        <v>42388</v>
      </c>
      <c r="H33" s="23">
        <v>42400</v>
      </c>
      <c r="I33" s="24">
        <v>0</v>
      </c>
    </row>
    <row r="34" spans="1:9" ht="30" x14ac:dyDescent="0.25">
      <c r="A34" s="25" t="s">
        <v>0</v>
      </c>
      <c r="B34" s="2" t="s">
        <v>42</v>
      </c>
      <c r="C34" s="5" t="s">
        <v>2</v>
      </c>
      <c r="D34" s="1" t="s">
        <v>13</v>
      </c>
      <c r="E34" s="21" t="s">
        <v>24</v>
      </c>
      <c r="F34" s="26">
        <v>3000</v>
      </c>
      <c r="G34" s="18">
        <v>42390</v>
      </c>
      <c r="H34" s="23">
        <v>42735</v>
      </c>
      <c r="I34" s="24">
        <v>2957.51</v>
      </c>
    </row>
    <row r="35" spans="1:9" ht="60" x14ac:dyDescent="0.25">
      <c r="A35" s="1" t="s">
        <v>45</v>
      </c>
      <c r="B35" s="1" t="s">
        <v>56</v>
      </c>
      <c r="C35" s="1" t="s">
        <v>2</v>
      </c>
      <c r="D35" s="1" t="s">
        <v>58</v>
      </c>
      <c r="E35" s="16" t="s">
        <v>57</v>
      </c>
      <c r="F35" s="17">
        <v>1264.8</v>
      </c>
      <c r="G35" s="18">
        <v>42390</v>
      </c>
      <c r="H35" s="18">
        <v>42391</v>
      </c>
      <c r="I35" s="9">
        <v>1264.8</v>
      </c>
    </row>
    <row r="36" spans="1:9" ht="90" x14ac:dyDescent="0.25">
      <c r="A36" s="1" t="s">
        <v>45</v>
      </c>
      <c r="B36" s="1" t="s">
        <v>46</v>
      </c>
      <c r="C36" s="5" t="s">
        <v>2</v>
      </c>
      <c r="D36" s="13" t="s">
        <v>338</v>
      </c>
      <c r="E36" s="16" t="s">
        <v>47</v>
      </c>
      <c r="F36" s="17">
        <v>1800</v>
      </c>
      <c r="G36" s="18">
        <v>42391</v>
      </c>
      <c r="H36" s="18">
        <v>42391</v>
      </c>
      <c r="I36" s="9">
        <v>1800</v>
      </c>
    </row>
    <row r="37" spans="1:9" ht="45" x14ac:dyDescent="0.25">
      <c r="A37" s="1" t="s">
        <v>25</v>
      </c>
      <c r="B37" s="1" t="s">
        <v>27</v>
      </c>
      <c r="C37" s="1" t="s">
        <v>2</v>
      </c>
      <c r="D37" s="7" t="s">
        <v>28</v>
      </c>
      <c r="E37" s="16" t="s">
        <v>26</v>
      </c>
      <c r="F37" s="17">
        <v>1200</v>
      </c>
      <c r="G37" s="18">
        <v>42401</v>
      </c>
      <c r="H37" s="23">
        <v>42521</v>
      </c>
      <c r="I37" s="9">
        <v>0</v>
      </c>
    </row>
    <row r="38" spans="1:9" ht="45" x14ac:dyDescent="0.25">
      <c r="A38" s="25" t="s">
        <v>31</v>
      </c>
      <c r="B38" s="2" t="s">
        <v>32</v>
      </c>
      <c r="C38" s="5" t="s">
        <v>2</v>
      </c>
      <c r="D38" s="2" t="s">
        <v>33</v>
      </c>
      <c r="E38" s="21" t="s">
        <v>30</v>
      </c>
      <c r="F38" s="26">
        <v>1050</v>
      </c>
      <c r="G38" s="18">
        <v>42403</v>
      </c>
      <c r="H38" s="23">
        <v>42460</v>
      </c>
      <c r="I38" s="24">
        <v>1050</v>
      </c>
    </row>
    <row r="39" spans="1:9" ht="90" x14ac:dyDescent="0.25">
      <c r="A39" s="1" t="s">
        <v>40</v>
      </c>
      <c r="B39" s="1" t="s">
        <v>41</v>
      </c>
      <c r="C39" s="5" t="s">
        <v>2</v>
      </c>
      <c r="D39" s="1" t="s">
        <v>39</v>
      </c>
      <c r="E39" s="16" t="s">
        <v>38</v>
      </c>
      <c r="F39" s="17">
        <f>19900/1.22</f>
        <v>16311.475409836066</v>
      </c>
      <c r="G39" s="18">
        <v>42403</v>
      </c>
      <c r="H39" s="18">
        <v>42551</v>
      </c>
      <c r="I39" s="24">
        <v>16311.48</v>
      </c>
    </row>
    <row r="40" spans="1:9" ht="90" x14ac:dyDescent="0.25">
      <c r="A40" s="1" t="s">
        <v>40</v>
      </c>
      <c r="B40" s="1" t="s">
        <v>48</v>
      </c>
      <c r="C40" s="1" t="s">
        <v>49</v>
      </c>
      <c r="D40" s="1" t="s">
        <v>50</v>
      </c>
      <c r="E40" s="16" t="s">
        <v>51</v>
      </c>
      <c r="F40" s="17">
        <v>345</v>
      </c>
      <c r="G40" s="18">
        <v>42411</v>
      </c>
      <c r="H40" s="18">
        <v>42411</v>
      </c>
      <c r="I40" s="9">
        <v>345</v>
      </c>
    </row>
    <row r="41" spans="1:9" ht="60" x14ac:dyDescent="0.25">
      <c r="A41" s="1" t="s">
        <v>53</v>
      </c>
      <c r="B41" s="1" t="s">
        <v>63</v>
      </c>
      <c r="C41" s="1" t="s">
        <v>2</v>
      </c>
      <c r="D41" s="1" t="s">
        <v>62</v>
      </c>
      <c r="E41" s="16" t="s">
        <v>61</v>
      </c>
      <c r="F41" s="17">
        <v>190</v>
      </c>
      <c r="G41" s="18">
        <v>42415</v>
      </c>
      <c r="H41" s="18">
        <v>42415</v>
      </c>
      <c r="I41" s="9">
        <v>190</v>
      </c>
    </row>
    <row r="42" spans="1:9" ht="60" x14ac:dyDescent="0.25">
      <c r="A42" s="1" t="s">
        <v>53</v>
      </c>
      <c r="B42" s="1" t="s">
        <v>68</v>
      </c>
      <c r="C42" s="1" t="s">
        <v>2</v>
      </c>
      <c r="D42" s="1" t="s">
        <v>69</v>
      </c>
      <c r="E42" s="21" t="s">
        <v>67</v>
      </c>
      <c r="F42" s="17">
        <v>168</v>
      </c>
      <c r="G42" s="18">
        <v>42415</v>
      </c>
      <c r="H42" s="18">
        <v>42415</v>
      </c>
      <c r="I42" s="9">
        <v>168</v>
      </c>
    </row>
    <row r="43" spans="1:9" ht="60" x14ac:dyDescent="0.25">
      <c r="A43" s="1" t="s">
        <v>53</v>
      </c>
      <c r="B43" s="1" t="s">
        <v>54</v>
      </c>
      <c r="C43" s="1" t="s">
        <v>2</v>
      </c>
      <c r="D43" s="1" t="s">
        <v>55</v>
      </c>
      <c r="E43" s="16" t="s">
        <v>52</v>
      </c>
      <c r="F43" s="17">
        <v>3000</v>
      </c>
      <c r="G43" s="18">
        <v>42415</v>
      </c>
      <c r="H43" s="18">
        <v>42460</v>
      </c>
      <c r="I43" s="9">
        <v>3000</v>
      </c>
    </row>
    <row r="44" spans="1:9" ht="75" x14ac:dyDescent="0.25">
      <c r="A44" s="1" t="s">
        <v>40</v>
      </c>
      <c r="B44" s="1" t="s">
        <v>59</v>
      </c>
      <c r="C44" s="1" t="s">
        <v>2</v>
      </c>
      <c r="D44" s="1" t="s">
        <v>60</v>
      </c>
      <c r="E44" s="21" t="s">
        <v>449</v>
      </c>
      <c r="F44" s="17">
        <f>19900/1.22</f>
        <v>16311.475409836066</v>
      </c>
      <c r="G44" s="18">
        <v>42418</v>
      </c>
      <c r="H44" s="18">
        <v>42551</v>
      </c>
      <c r="I44" s="9">
        <v>16311.48</v>
      </c>
    </row>
    <row r="45" spans="1:9" ht="90" x14ac:dyDescent="0.25">
      <c r="A45" s="1" t="s">
        <v>53</v>
      </c>
      <c r="B45" s="1" t="s">
        <v>66</v>
      </c>
      <c r="C45" s="1" t="s">
        <v>2</v>
      </c>
      <c r="D45" s="1" t="s">
        <v>64</v>
      </c>
      <c r="E45" s="21" t="s">
        <v>65</v>
      </c>
      <c r="F45" s="17">
        <v>9000</v>
      </c>
      <c r="G45" s="18">
        <v>42418</v>
      </c>
      <c r="H45" s="18">
        <v>42505</v>
      </c>
      <c r="I45" s="9">
        <v>9000</v>
      </c>
    </row>
    <row r="46" spans="1:9" ht="45" x14ac:dyDescent="0.25">
      <c r="A46" s="1" t="s">
        <v>75</v>
      </c>
      <c r="B46" s="1" t="s">
        <v>76</v>
      </c>
      <c r="C46" s="1" t="s">
        <v>2</v>
      </c>
      <c r="D46" s="1" t="s">
        <v>74</v>
      </c>
      <c r="E46" s="21" t="s">
        <v>73</v>
      </c>
      <c r="F46" s="17">
        <v>1050</v>
      </c>
      <c r="G46" s="18">
        <v>42426</v>
      </c>
      <c r="H46" s="18">
        <v>42426</v>
      </c>
      <c r="I46" s="9">
        <v>1050</v>
      </c>
    </row>
    <row r="47" spans="1:9" ht="75" x14ac:dyDescent="0.25">
      <c r="A47" s="1" t="s">
        <v>53</v>
      </c>
      <c r="B47" s="1" t="s">
        <v>71</v>
      </c>
      <c r="C47" s="1" t="s">
        <v>2</v>
      </c>
      <c r="D47" s="1" t="s">
        <v>72</v>
      </c>
      <c r="E47" s="21" t="s">
        <v>70</v>
      </c>
      <c r="F47" s="17">
        <v>1800</v>
      </c>
      <c r="G47" s="18">
        <v>42426</v>
      </c>
      <c r="H47" s="18">
        <v>42460</v>
      </c>
      <c r="I47" s="9">
        <v>1800</v>
      </c>
    </row>
    <row r="48" spans="1:9" ht="90" x14ac:dyDescent="0.25">
      <c r="A48" s="1" t="s">
        <v>53</v>
      </c>
      <c r="B48" s="1" t="s">
        <v>78</v>
      </c>
      <c r="C48" s="1" t="s">
        <v>49</v>
      </c>
      <c r="D48" s="1" t="s">
        <v>79</v>
      </c>
      <c r="E48" s="21" t="s">
        <v>77</v>
      </c>
      <c r="F48" s="17">
        <v>825</v>
      </c>
      <c r="G48" s="18">
        <v>42426</v>
      </c>
      <c r="H48" s="18">
        <v>42439</v>
      </c>
      <c r="I48" s="9">
        <v>660</v>
      </c>
    </row>
    <row r="49" spans="1:9" ht="45" x14ac:dyDescent="0.25">
      <c r="A49" s="2" t="s">
        <v>35</v>
      </c>
      <c r="B49" s="2" t="s">
        <v>85</v>
      </c>
      <c r="C49" s="5" t="s">
        <v>82</v>
      </c>
      <c r="D49" s="1" t="s">
        <v>83</v>
      </c>
      <c r="E49" s="21" t="s">
        <v>422</v>
      </c>
      <c r="F49" s="26">
        <v>698.6</v>
      </c>
      <c r="G49" s="18">
        <v>42430</v>
      </c>
      <c r="H49" s="23">
        <v>42460</v>
      </c>
      <c r="I49" s="24">
        <v>698.6</v>
      </c>
    </row>
    <row r="50" spans="1:9" ht="45" x14ac:dyDescent="0.25">
      <c r="A50" s="25" t="s">
        <v>35</v>
      </c>
      <c r="B50" s="2" t="s">
        <v>86</v>
      </c>
      <c r="C50" s="5" t="s">
        <v>424</v>
      </c>
      <c r="D50" s="1" t="s">
        <v>84</v>
      </c>
      <c r="E50" s="21" t="s">
        <v>421</v>
      </c>
      <c r="F50" s="26">
        <v>2493.2800000000002</v>
      </c>
      <c r="G50" s="18">
        <v>42430</v>
      </c>
      <c r="H50" s="23">
        <v>42460</v>
      </c>
      <c r="I50" s="24">
        <v>2493.2800000000002</v>
      </c>
    </row>
    <row r="51" spans="1:9" ht="45" x14ac:dyDescent="0.25">
      <c r="A51" s="25" t="s">
        <v>35</v>
      </c>
      <c r="B51" s="2" t="s">
        <v>86</v>
      </c>
      <c r="C51" s="5" t="s">
        <v>424</v>
      </c>
      <c r="D51" s="1" t="s">
        <v>394</v>
      </c>
      <c r="E51" s="21" t="s">
        <v>421</v>
      </c>
      <c r="F51" s="26">
        <v>1805.52</v>
      </c>
      <c r="G51" s="18">
        <v>42430</v>
      </c>
      <c r="H51" s="23">
        <v>42460</v>
      </c>
      <c r="I51" s="9">
        <v>1805.52</v>
      </c>
    </row>
    <row r="52" spans="1:9" ht="60" x14ac:dyDescent="0.25">
      <c r="A52" s="1" t="s">
        <v>45</v>
      </c>
      <c r="B52" s="1" t="s">
        <v>97</v>
      </c>
      <c r="C52" s="1" t="s">
        <v>2</v>
      </c>
      <c r="D52" s="13" t="s">
        <v>81</v>
      </c>
      <c r="E52" s="21" t="s">
        <v>80</v>
      </c>
      <c r="F52" s="17">
        <v>500.35</v>
      </c>
      <c r="G52" s="18">
        <v>42430</v>
      </c>
      <c r="H52" s="18">
        <v>42460</v>
      </c>
      <c r="I52" s="9">
        <v>500.35</v>
      </c>
    </row>
    <row r="53" spans="1:9" ht="60" x14ac:dyDescent="0.25">
      <c r="A53" s="25" t="s">
        <v>35</v>
      </c>
      <c r="B53" s="2" t="s">
        <v>90</v>
      </c>
      <c r="C53" s="5" t="s">
        <v>2</v>
      </c>
      <c r="D53" s="1" t="s">
        <v>91</v>
      </c>
      <c r="E53" s="21" t="s">
        <v>423</v>
      </c>
      <c r="F53" s="26">
        <v>355</v>
      </c>
      <c r="G53" s="18">
        <v>42432</v>
      </c>
      <c r="H53" s="23">
        <v>42460</v>
      </c>
      <c r="I53" s="24">
        <v>355</v>
      </c>
    </row>
    <row r="54" spans="1:9" ht="45" x14ac:dyDescent="0.25">
      <c r="A54" s="25" t="s">
        <v>35</v>
      </c>
      <c r="B54" s="2" t="s">
        <v>88</v>
      </c>
      <c r="C54" s="5" t="s">
        <v>2</v>
      </c>
      <c r="D54" s="1" t="s">
        <v>89</v>
      </c>
      <c r="E54" s="21" t="s">
        <v>87</v>
      </c>
      <c r="F54" s="26">
        <v>1200</v>
      </c>
      <c r="G54" s="18">
        <v>42432</v>
      </c>
      <c r="H54" s="23">
        <v>42460</v>
      </c>
      <c r="I54" s="24">
        <v>1200</v>
      </c>
    </row>
    <row r="55" spans="1:9" ht="30" x14ac:dyDescent="0.25">
      <c r="A55" s="25" t="s">
        <v>0</v>
      </c>
      <c r="B55" s="2" t="s">
        <v>105</v>
      </c>
      <c r="C55" s="5" t="s">
        <v>2</v>
      </c>
      <c r="D55" s="1" t="s">
        <v>235</v>
      </c>
      <c r="E55" s="21" t="s">
        <v>104</v>
      </c>
      <c r="F55" s="26">
        <v>400</v>
      </c>
      <c r="G55" s="18">
        <v>42438</v>
      </c>
      <c r="H55" s="23">
        <v>42460</v>
      </c>
      <c r="I55" s="24">
        <v>400</v>
      </c>
    </row>
    <row r="56" spans="1:9" ht="45" x14ac:dyDescent="0.25">
      <c r="A56" s="25" t="s">
        <v>35</v>
      </c>
      <c r="B56" s="2" t="s">
        <v>103</v>
      </c>
      <c r="C56" s="5" t="s">
        <v>2</v>
      </c>
      <c r="D56" s="1" t="s">
        <v>102</v>
      </c>
      <c r="E56" s="21" t="s">
        <v>101</v>
      </c>
      <c r="F56" s="26">
        <v>1056</v>
      </c>
      <c r="G56" s="18">
        <v>42438</v>
      </c>
      <c r="H56" s="23">
        <v>42460</v>
      </c>
      <c r="I56" s="24">
        <v>1056</v>
      </c>
    </row>
    <row r="57" spans="1:9" ht="45" x14ac:dyDescent="0.25">
      <c r="A57" s="25" t="s">
        <v>35</v>
      </c>
      <c r="B57" s="2" t="s">
        <v>94</v>
      </c>
      <c r="C57" s="5" t="s">
        <v>2</v>
      </c>
      <c r="D57" s="1" t="s">
        <v>93</v>
      </c>
      <c r="E57" s="21" t="s">
        <v>92</v>
      </c>
      <c r="F57" s="26">
        <v>800</v>
      </c>
      <c r="G57" s="18">
        <v>42438</v>
      </c>
      <c r="H57" s="23">
        <v>42460</v>
      </c>
      <c r="I57" s="24">
        <v>800</v>
      </c>
    </row>
    <row r="58" spans="1:9" ht="60" x14ac:dyDescent="0.25">
      <c r="A58" s="1" t="s">
        <v>53</v>
      </c>
      <c r="B58" s="1" t="s">
        <v>100</v>
      </c>
      <c r="C58" s="1" t="s">
        <v>2</v>
      </c>
      <c r="D58" s="13" t="s">
        <v>111</v>
      </c>
      <c r="E58" s="16" t="s">
        <v>99</v>
      </c>
      <c r="F58" s="17">
        <v>285</v>
      </c>
      <c r="G58" s="18">
        <v>42438</v>
      </c>
      <c r="H58" s="18">
        <v>42438</v>
      </c>
      <c r="I58" s="9">
        <v>285</v>
      </c>
    </row>
    <row r="59" spans="1:9" ht="75" x14ac:dyDescent="0.25">
      <c r="A59" s="1" t="s">
        <v>53</v>
      </c>
      <c r="B59" s="1" t="s">
        <v>98</v>
      </c>
      <c r="C59" s="1" t="s">
        <v>2</v>
      </c>
      <c r="D59" s="1" t="s">
        <v>339</v>
      </c>
      <c r="E59" s="16" t="s">
        <v>95</v>
      </c>
      <c r="F59" s="17">
        <v>450</v>
      </c>
      <c r="G59" s="18">
        <v>42438</v>
      </c>
      <c r="H59" s="23">
        <v>42445</v>
      </c>
      <c r="I59" s="9">
        <v>675</v>
      </c>
    </row>
    <row r="60" spans="1:9" ht="45" x14ac:dyDescent="0.25">
      <c r="A60" s="1" t="s">
        <v>40</v>
      </c>
      <c r="B60" s="1" t="s">
        <v>107</v>
      </c>
      <c r="C60" s="1" t="s">
        <v>2</v>
      </c>
      <c r="D60" s="13" t="s">
        <v>340</v>
      </c>
      <c r="E60" s="16" t="s">
        <v>106</v>
      </c>
      <c r="F60" s="17">
        <v>10000</v>
      </c>
      <c r="G60" s="18">
        <v>42439</v>
      </c>
      <c r="H60" s="18">
        <v>42551</v>
      </c>
      <c r="I60" s="9">
        <v>10000</v>
      </c>
    </row>
    <row r="61" spans="1:9" ht="90" x14ac:dyDescent="0.25">
      <c r="A61" s="1" t="s">
        <v>75</v>
      </c>
      <c r="B61" s="1" t="s">
        <v>109</v>
      </c>
      <c r="C61" s="1" t="s">
        <v>2</v>
      </c>
      <c r="D61" s="1" t="s">
        <v>110</v>
      </c>
      <c r="E61" s="21" t="s">
        <v>108</v>
      </c>
      <c r="F61" s="17">
        <v>19800</v>
      </c>
      <c r="G61" s="18">
        <v>42440</v>
      </c>
      <c r="H61" s="18">
        <v>42735</v>
      </c>
      <c r="I61" s="9">
        <v>0</v>
      </c>
    </row>
    <row r="62" spans="1:9" ht="75" x14ac:dyDescent="0.25">
      <c r="A62" s="1" t="s">
        <v>122</v>
      </c>
      <c r="B62" s="1" t="s">
        <v>124</v>
      </c>
      <c r="C62" s="5" t="s">
        <v>2</v>
      </c>
      <c r="D62" s="1" t="s">
        <v>123</v>
      </c>
      <c r="E62" s="16" t="s">
        <v>125</v>
      </c>
      <c r="F62" s="4">
        <v>9850</v>
      </c>
      <c r="G62" s="18">
        <v>42445</v>
      </c>
      <c r="H62" s="23">
        <v>42735</v>
      </c>
      <c r="I62" s="9">
        <v>7387.5</v>
      </c>
    </row>
    <row r="63" spans="1:9" ht="90" x14ac:dyDescent="0.25">
      <c r="A63" s="1" t="s">
        <v>119</v>
      </c>
      <c r="B63" s="1" t="s">
        <v>120</v>
      </c>
      <c r="C63" s="1" t="s">
        <v>2</v>
      </c>
      <c r="D63" s="13" t="s">
        <v>121</v>
      </c>
      <c r="E63" s="21" t="s">
        <v>118</v>
      </c>
      <c r="F63" s="17">
        <v>14000</v>
      </c>
      <c r="G63" s="18">
        <v>42445</v>
      </c>
      <c r="H63" s="18">
        <v>42735</v>
      </c>
      <c r="I63" s="9">
        <v>7000</v>
      </c>
    </row>
    <row r="64" spans="1:9" ht="75" x14ac:dyDescent="0.25">
      <c r="A64" s="1" t="s">
        <v>122</v>
      </c>
      <c r="B64" s="1" t="s">
        <v>457</v>
      </c>
      <c r="C64" s="5" t="s">
        <v>2</v>
      </c>
      <c r="D64" s="1" t="s">
        <v>123</v>
      </c>
      <c r="E64" s="16" t="s">
        <v>458</v>
      </c>
      <c r="F64" s="4">
        <v>9850</v>
      </c>
      <c r="G64" s="18">
        <v>42445</v>
      </c>
      <c r="H64" s="23">
        <v>42735</v>
      </c>
      <c r="I64" s="9"/>
    </row>
    <row r="65" spans="1:9" ht="45" x14ac:dyDescent="0.25">
      <c r="A65" s="25" t="s">
        <v>35</v>
      </c>
      <c r="B65" s="1" t="s">
        <v>126</v>
      </c>
      <c r="C65" s="5" t="s">
        <v>2</v>
      </c>
      <c r="D65" s="1" t="s">
        <v>128</v>
      </c>
      <c r="E65" s="21" t="s">
        <v>127</v>
      </c>
      <c r="F65" s="26">
        <v>369</v>
      </c>
      <c r="G65" s="18">
        <v>42447</v>
      </c>
      <c r="H65" s="23">
        <v>42460</v>
      </c>
      <c r="I65" s="24">
        <v>369</v>
      </c>
    </row>
    <row r="66" spans="1:9" ht="45" x14ac:dyDescent="0.25">
      <c r="A66" s="1" t="s">
        <v>25</v>
      </c>
      <c r="B66" s="1" t="s">
        <v>171</v>
      </c>
      <c r="C66" s="1" t="s">
        <v>2</v>
      </c>
      <c r="D66" s="1" t="s">
        <v>425</v>
      </c>
      <c r="E66" s="29" t="s">
        <v>172</v>
      </c>
      <c r="F66" s="17">
        <v>100</v>
      </c>
      <c r="G66" s="18">
        <v>42448</v>
      </c>
      <c r="H66" s="18">
        <v>42448</v>
      </c>
      <c r="I66" s="9">
        <v>100</v>
      </c>
    </row>
    <row r="67" spans="1:9" ht="45" x14ac:dyDescent="0.25">
      <c r="A67" s="25" t="s">
        <v>35</v>
      </c>
      <c r="B67" s="2" t="s">
        <v>131</v>
      </c>
      <c r="C67" s="5" t="s">
        <v>2</v>
      </c>
      <c r="D67" s="1" t="s">
        <v>130</v>
      </c>
      <c r="E67" s="21" t="s">
        <v>129</v>
      </c>
      <c r="F67" s="26">
        <v>650</v>
      </c>
      <c r="G67" s="18">
        <v>42450</v>
      </c>
      <c r="H67" s="23">
        <v>42460</v>
      </c>
      <c r="I67" s="24">
        <v>650</v>
      </c>
    </row>
    <row r="68" spans="1:9" ht="60" x14ac:dyDescent="0.25">
      <c r="A68" s="25" t="s">
        <v>35</v>
      </c>
      <c r="B68" s="2" t="s">
        <v>136</v>
      </c>
      <c r="C68" s="5" t="s">
        <v>2</v>
      </c>
      <c r="D68" s="1" t="s">
        <v>137</v>
      </c>
      <c r="E68" s="21" t="s">
        <v>135</v>
      </c>
      <c r="F68" s="26">
        <v>250</v>
      </c>
      <c r="G68" s="18">
        <v>42452</v>
      </c>
      <c r="H68" s="23">
        <v>42460</v>
      </c>
      <c r="I68" s="24">
        <v>0</v>
      </c>
    </row>
    <row r="69" spans="1:9" ht="60" x14ac:dyDescent="0.25">
      <c r="A69" s="1" t="s">
        <v>45</v>
      </c>
      <c r="B69" s="1" t="s">
        <v>145</v>
      </c>
      <c r="C69" s="5" t="s">
        <v>2</v>
      </c>
      <c r="D69" s="1" t="s">
        <v>72</v>
      </c>
      <c r="E69" s="16" t="s">
        <v>144</v>
      </c>
      <c r="F69" s="4">
        <v>960</v>
      </c>
      <c r="G69" s="18">
        <v>42453</v>
      </c>
      <c r="H69" s="23">
        <v>42460</v>
      </c>
      <c r="I69" s="9">
        <v>960</v>
      </c>
    </row>
    <row r="70" spans="1:9" ht="60" x14ac:dyDescent="0.25">
      <c r="A70" s="25" t="s">
        <v>35</v>
      </c>
      <c r="B70" s="2" t="s">
        <v>142</v>
      </c>
      <c r="C70" s="5" t="s">
        <v>2</v>
      </c>
      <c r="D70" s="1" t="s">
        <v>143</v>
      </c>
      <c r="E70" s="21" t="s">
        <v>141</v>
      </c>
      <c r="F70" s="26">
        <v>135</v>
      </c>
      <c r="G70" s="18">
        <v>42454</v>
      </c>
      <c r="H70" s="23">
        <v>42460</v>
      </c>
      <c r="I70" s="24">
        <v>0</v>
      </c>
    </row>
    <row r="71" spans="1:9" ht="60" x14ac:dyDescent="0.25">
      <c r="A71" s="25" t="s">
        <v>35</v>
      </c>
      <c r="B71" s="2" t="s">
        <v>139</v>
      </c>
      <c r="C71" s="5" t="s">
        <v>2</v>
      </c>
      <c r="D71" s="1" t="s">
        <v>140</v>
      </c>
      <c r="E71" s="21" t="s">
        <v>138</v>
      </c>
      <c r="F71" s="26">
        <v>1185</v>
      </c>
      <c r="G71" s="18">
        <v>42454</v>
      </c>
      <c r="H71" s="23">
        <v>42490</v>
      </c>
      <c r="I71" s="24">
        <v>1815.2</v>
      </c>
    </row>
    <row r="72" spans="1:9" ht="45" x14ac:dyDescent="0.25">
      <c r="A72" s="67" t="s">
        <v>31</v>
      </c>
      <c r="B72" s="46" t="s">
        <v>391</v>
      </c>
      <c r="C72" s="46" t="s">
        <v>2</v>
      </c>
      <c r="D72" s="50" t="s">
        <v>390</v>
      </c>
      <c r="E72" s="63" t="s">
        <v>335</v>
      </c>
      <c r="F72" s="4">
        <v>389.5</v>
      </c>
      <c r="G72" s="11">
        <v>42461</v>
      </c>
      <c r="H72" s="11">
        <v>42735</v>
      </c>
      <c r="I72" s="6">
        <v>389.5</v>
      </c>
    </row>
    <row r="73" spans="1:9" ht="30" x14ac:dyDescent="0.25">
      <c r="A73" s="67" t="s">
        <v>31</v>
      </c>
      <c r="B73" s="1" t="s">
        <v>392</v>
      </c>
      <c r="C73" s="1" t="s">
        <v>2</v>
      </c>
      <c r="D73" s="1" t="s">
        <v>393</v>
      </c>
      <c r="E73" s="63" t="s">
        <v>335</v>
      </c>
      <c r="F73" s="17">
        <v>225</v>
      </c>
      <c r="G73" s="18">
        <v>42461</v>
      </c>
      <c r="H73" s="18">
        <v>42490</v>
      </c>
      <c r="I73" s="9">
        <v>225</v>
      </c>
    </row>
    <row r="74" spans="1:9" ht="75" x14ac:dyDescent="0.25">
      <c r="A74" s="25" t="s">
        <v>35</v>
      </c>
      <c r="B74" s="2" t="s">
        <v>133</v>
      </c>
      <c r="C74" s="5" t="s">
        <v>2</v>
      </c>
      <c r="D74" s="30" t="s">
        <v>134</v>
      </c>
      <c r="E74" s="21" t="s">
        <v>132</v>
      </c>
      <c r="F74" s="26">
        <v>1750</v>
      </c>
      <c r="G74" s="18">
        <v>42461</v>
      </c>
      <c r="H74" s="23">
        <v>42825</v>
      </c>
      <c r="I74" s="24">
        <v>1750</v>
      </c>
    </row>
    <row r="75" spans="1:9" ht="60" x14ac:dyDescent="0.25">
      <c r="A75" s="2" t="s">
        <v>35</v>
      </c>
      <c r="B75" s="2" t="s">
        <v>146</v>
      </c>
      <c r="C75" s="5" t="s">
        <v>2</v>
      </c>
      <c r="D75" s="1" t="s">
        <v>130</v>
      </c>
      <c r="E75" s="21" t="s">
        <v>147</v>
      </c>
      <c r="F75" s="22">
        <v>1400</v>
      </c>
      <c r="G75" s="18">
        <v>42461</v>
      </c>
      <c r="H75" s="23">
        <v>42825</v>
      </c>
      <c r="I75" s="89">
        <v>834</v>
      </c>
    </row>
    <row r="76" spans="1:9" ht="30" x14ac:dyDescent="0.25">
      <c r="A76" s="1" t="s">
        <v>40</v>
      </c>
      <c r="B76" s="1" t="s">
        <v>342</v>
      </c>
      <c r="C76" s="1" t="s">
        <v>2</v>
      </c>
      <c r="D76" s="1" t="s">
        <v>352</v>
      </c>
      <c r="E76" s="21" t="s">
        <v>341</v>
      </c>
      <c r="F76" s="17">
        <v>12000</v>
      </c>
      <c r="G76" s="18">
        <v>42465</v>
      </c>
      <c r="H76" s="23">
        <v>42792</v>
      </c>
      <c r="I76" s="76">
        <v>8400</v>
      </c>
    </row>
    <row r="77" spans="1:9" ht="30" x14ac:dyDescent="0.25">
      <c r="A77" s="1" t="s">
        <v>40</v>
      </c>
      <c r="B77" s="1" t="s">
        <v>151</v>
      </c>
      <c r="C77" s="1" t="s">
        <v>2</v>
      </c>
      <c r="D77" s="1" t="s">
        <v>152</v>
      </c>
      <c r="E77" s="21" t="s">
        <v>150</v>
      </c>
      <c r="F77" s="17">
        <v>2500</v>
      </c>
      <c r="G77" s="18">
        <v>42465</v>
      </c>
      <c r="H77" s="23">
        <v>42735</v>
      </c>
      <c r="I77" s="9">
        <v>0</v>
      </c>
    </row>
    <row r="78" spans="1:9" ht="75" x14ac:dyDescent="0.25">
      <c r="A78" s="1" t="s">
        <v>53</v>
      </c>
      <c r="B78" s="1" t="s">
        <v>148</v>
      </c>
      <c r="C78" s="1" t="s">
        <v>2</v>
      </c>
      <c r="D78" s="1" t="s">
        <v>96</v>
      </c>
      <c r="E78" s="21" t="s">
        <v>149</v>
      </c>
      <c r="F78" s="17">
        <v>225</v>
      </c>
      <c r="G78" s="18">
        <v>42465</v>
      </c>
      <c r="H78" s="23">
        <v>42490</v>
      </c>
      <c r="I78" s="9">
        <v>225</v>
      </c>
    </row>
    <row r="79" spans="1:9" ht="60" x14ac:dyDescent="0.25">
      <c r="A79" s="1" t="s">
        <v>53</v>
      </c>
      <c r="B79" s="2" t="s">
        <v>154</v>
      </c>
      <c r="C79" s="5" t="s">
        <v>2</v>
      </c>
      <c r="D79" s="1" t="s">
        <v>155</v>
      </c>
      <c r="E79" s="21" t="s">
        <v>153</v>
      </c>
      <c r="F79" s="31">
        <v>125</v>
      </c>
      <c r="G79" s="18">
        <v>42466</v>
      </c>
      <c r="H79" s="23">
        <v>42490</v>
      </c>
      <c r="I79" s="24">
        <v>125</v>
      </c>
    </row>
    <row r="80" spans="1:9" ht="45" x14ac:dyDescent="0.25">
      <c r="A80" s="1" t="s">
        <v>45</v>
      </c>
      <c r="B80" s="1" t="s">
        <v>158</v>
      </c>
      <c r="C80" s="1" t="s">
        <v>2</v>
      </c>
      <c r="D80" s="1" t="s">
        <v>157</v>
      </c>
      <c r="E80" s="21" t="s">
        <v>156</v>
      </c>
      <c r="F80" s="17">
        <v>18650</v>
      </c>
      <c r="G80" s="18">
        <v>42468</v>
      </c>
      <c r="H80" s="23">
        <v>42490</v>
      </c>
      <c r="I80" s="76">
        <v>13055</v>
      </c>
    </row>
    <row r="81" spans="1:9" ht="60" x14ac:dyDescent="0.25">
      <c r="A81" s="1" t="s">
        <v>45</v>
      </c>
      <c r="B81" s="1" t="s">
        <v>161</v>
      </c>
      <c r="C81" s="1" t="s">
        <v>2</v>
      </c>
      <c r="D81" s="1" t="s">
        <v>160</v>
      </c>
      <c r="E81" s="21" t="s">
        <v>159</v>
      </c>
      <c r="F81" s="17">
        <v>14400</v>
      </c>
      <c r="G81" s="18">
        <v>42475</v>
      </c>
      <c r="H81" s="23">
        <v>42566</v>
      </c>
      <c r="I81" s="9">
        <v>14400</v>
      </c>
    </row>
    <row r="82" spans="1:9" ht="45" x14ac:dyDescent="0.25">
      <c r="A82" s="1" t="s">
        <v>0</v>
      </c>
      <c r="B82" s="1" t="s">
        <v>395</v>
      </c>
      <c r="C82" s="1" t="s">
        <v>2</v>
      </c>
      <c r="D82" s="1" t="s">
        <v>396</v>
      </c>
      <c r="E82" s="63" t="s">
        <v>335</v>
      </c>
      <c r="F82" s="17">
        <v>207.36</v>
      </c>
      <c r="G82" s="18">
        <v>42481</v>
      </c>
      <c r="H82" s="18">
        <v>42490</v>
      </c>
      <c r="I82" s="17">
        <v>207.36</v>
      </c>
    </row>
    <row r="83" spans="1:9" ht="45" x14ac:dyDescent="0.25">
      <c r="A83" s="32" t="s">
        <v>35</v>
      </c>
      <c r="B83" s="2" t="s">
        <v>162</v>
      </c>
      <c r="C83" s="5" t="s">
        <v>2</v>
      </c>
      <c r="D83" s="1" t="s">
        <v>163</v>
      </c>
      <c r="E83" s="21" t="s">
        <v>164</v>
      </c>
      <c r="F83" s="31">
        <v>100</v>
      </c>
      <c r="G83" s="18">
        <v>42481</v>
      </c>
      <c r="H83" s="23">
        <v>42490</v>
      </c>
      <c r="I83" s="24">
        <v>100</v>
      </c>
    </row>
    <row r="84" spans="1:9" ht="60" x14ac:dyDescent="0.25">
      <c r="A84" s="1" t="s">
        <v>53</v>
      </c>
      <c r="B84" s="1" t="s">
        <v>173</v>
      </c>
      <c r="C84" s="1" t="s">
        <v>2</v>
      </c>
      <c r="D84" s="1" t="s">
        <v>72</v>
      </c>
      <c r="E84" s="21" t="s">
        <v>174</v>
      </c>
      <c r="F84" s="17">
        <v>650</v>
      </c>
      <c r="G84" s="18">
        <v>42481</v>
      </c>
      <c r="H84" s="23">
        <v>42490</v>
      </c>
      <c r="I84" s="9">
        <v>650</v>
      </c>
    </row>
    <row r="85" spans="1:9" ht="30" x14ac:dyDescent="0.25">
      <c r="A85" s="33" t="s">
        <v>0</v>
      </c>
      <c r="B85" s="2" t="s">
        <v>166</v>
      </c>
      <c r="C85" s="5" t="s">
        <v>2</v>
      </c>
      <c r="D85" s="1" t="s">
        <v>13</v>
      </c>
      <c r="E85" s="21" t="s">
        <v>165</v>
      </c>
      <c r="F85" s="34">
        <v>1825</v>
      </c>
      <c r="G85" s="18">
        <v>42488</v>
      </c>
      <c r="H85" s="23">
        <v>42735</v>
      </c>
      <c r="I85" s="76">
        <v>1250.4000000000001</v>
      </c>
    </row>
    <row r="86" spans="1:9" ht="45" x14ac:dyDescent="0.25">
      <c r="A86" s="32" t="s">
        <v>35</v>
      </c>
      <c r="B86" s="2" t="s">
        <v>168</v>
      </c>
      <c r="C86" s="5" t="s">
        <v>2</v>
      </c>
      <c r="D86" s="1" t="s">
        <v>89</v>
      </c>
      <c r="E86" s="21" t="s">
        <v>167</v>
      </c>
      <c r="F86" s="22">
        <v>250</v>
      </c>
      <c r="G86" s="18">
        <v>42488</v>
      </c>
      <c r="H86" s="23">
        <v>42489</v>
      </c>
      <c r="I86" s="24">
        <v>0</v>
      </c>
    </row>
    <row r="87" spans="1:9" ht="90" x14ac:dyDescent="0.25">
      <c r="A87" s="2" t="s">
        <v>119</v>
      </c>
      <c r="B87" s="13" t="s">
        <v>434</v>
      </c>
      <c r="C87" s="51" t="s">
        <v>2</v>
      </c>
      <c r="D87" s="2" t="s">
        <v>347</v>
      </c>
      <c r="E87" s="52" t="s">
        <v>410</v>
      </c>
      <c r="F87" s="53">
        <v>6400</v>
      </c>
      <c r="G87" s="54">
        <v>42491</v>
      </c>
      <c r="H87" s="55">
        <v>42643</v>
      </c>
      <c r="I87" s="79">
        <v>0</v>
      </c>
    </row>
    <row r="88" spans="1:9" ht="90" x14ac:dyDescent="0.25">
      <c r="A88" s="1" t="s">
        <v>53</v>
      </c>
      <c r="B88" s="1" t="s">
        <v>170</v>
      </c>
      <c r="C88" s="1" t="s">
        <v>2</v>
      </c>
      <c r="D88" s="1" t="s">
        <v>448</v>
      </c>
      <c r="E88" s="21" t="s">
        <v>169</v>
      </c>
      <c r="F88" s="17">
        <v>860</v>
      </c>
      <c r="G88" s="18">
        <v>42508</v>
      </c>
      <c r="H88" s="23">
        <v>42551</v>
      </c>
      <c r="I88" s="9">
        <v>860</v>
      </c>
    </row>
    <row r="89" spans="1:9" ht="75" x14ac:dyDescent="0.25">
      <c r="A89" s="1" t="s">
        <v>53</v>
      </c>
      <c r="B89" s="1" t="s">
        <v>179</v>
      </c>
      <c r="C89" s="1" t="s">
        <v>2</v>
      </c>
      <c r="D89" s="1" t="s">
        <v>72</v>
      </c>
      <c r="E89" s="29" t="s">
        <v>178</v>
      </c>
      <c r="F89" s="17">
        <v>650</v>
      </c>
      <c r="G89" s="18">
        <v>42516</v>
      </c>
      <c r="H89" s="18">
        <v>42516</v>
      </c>
      <c r="I89" s="9">
        <v>650</v>
      </c>
    </row>
    <row r="90" spans="1:9" ht="60" x14ac:dyDescent="0.25">
      <c r="A90" s="1" t="s">
        <v>53</v>
      </c>
      <c r="B90" s="1" t="s">
        <v>176</v>
      </c>
      <c r="C90" s="1" t="s">
        <v>2</v>
      </c>
      <c r="D90" s="1" t="s">
        <v>177</v>
      </c>
      <c r="E90" s="16" t="s">
        <v>175</v>
      </c>
      <c r="F90" s="17">
        <v>235</v>
      </c>
      <c r="G90" s="18">
        <v>42516</v>
      </c>
      <c r="H90" s="18">
        <v>42516</v>
      </c>
      <c r="I90" s="9">
        <v>235</v>
      </c>
    </row>
    <row r="91" spans="1:9" ht="60" x14ac:dyDescent="0.25">
      <c r="A91" s="32" t="s">
        <v>35</v>
      </c>
      <c r="B91" s="2" t="s">
        <v>181</v>
      </c>
      <c r="C91" s="5" t="s">
        <v>2</v>
      </c>
      <c r="D91" s="35" t="s">
        <v>182</v>
      </c>
      <c r="E91" s="21" t="s">
        <v>180</v>
      </c>
      <c r="F91" s="36">
        <v>2900</v>
      </c>
      <c r="G91" s="18">
        <v>42520</v>
      </c>
      <c r="H91" s="23">
        <v>42551</v>
      </c>
      <c r="I91" s="24">
        <v>2900</v>
      </c>
    </row>
    <row r="92" spans="1:9" ht="45" x14ac:dyDescent="0.25">
      <c r="A92" s="32" t="s">
        <v>35</v>
      </c>
      <c r="B92" s="2" t="s">
        <v>183</v>
      </c>
      <c r="C92" s="5" t="s">
        <v>2</v>
      </c>
      <c r="D92" s="1" t="s">
        <v>102</v>
      </c>
      <c r="E92" s="21" t="s">
        <v>216</v>
      </c>
      <c r="F92" s="36">
        <v>157</v>
      </c>
      <c r="G92" s="18">
        <v>42520</v>
      </c>
      <c r="H92" s="23">
        <v>42551</v>
      </c>
      <c r="I92" s="24">
        <v>157</v>
      </c>
    </row>
    <row r="93" spans="1:9" ht="45" x14ac:dyDescent="0.25">
      <c r="A93" s="1" t="s">
        <v>40</v>
      </c>
      <c r="B93" s="1" t="s">
        <v>184</v>
      </c>
      <c r="C93" s="1" t="s">
        <v>2</v>
      </c>
      <c r="D93" s="1" t="s">
        <v>185</v>
      </c>
      <c r="E93" s="29" t="s">
        <v>186</v>
      </c>
      <c r="F93" s="17">
        <v>1600</v>
      </c>
      <c r="G93" s="18">
        <v>42520</v>
      </c>
      <c r="H93" s="18">
        <v>42551</v>
      </c>
      <c r="I93" s="9">
        <v>0</v>
      </c>
    </row>
    <row r="94" spans="1:9" ht="45" x14ac:dyDescent="0.25">
      <c r="A94" s="37" t="s">
        <v>0</v>
      </c>
      <c r="B94" s="2" t="s">
        <v>426</v>
      </c>
      <c r="C94" s="5" t="s">
        <v>2</v>
      </c>
      <c r="D94" s="2" t="s">
        <v>12</v>
      </c>
      <c r="E94" s="21" t="s">
        <v>187</v>
      </c>
      <c r="F94" s="36">
        <v>32500</v>
      </c>
      <c r="G94" s="18">
        <v>42522</v>
      </c>
      <c r="H94" s="12">
        <v>42735</v>
      </c>
      <c r="I94" s="60">
        <v>29358.25</v>
      </c>
    </row>
    <row r="95" spans="1:9" ht="90" x14ac:dyDescent="0.25">
      <c r="A95" s="1" t="s">
        <v>53</v>
      </c>
      <c r="B95" s="38" t="s">
        <v>189</v>
      </c>
      <c r="C95" s="1" t="s">
        <v>2</v>
      </c>
      <c r="D95" s="1" t="s">
        <v>190</v>
      </c>
      <c r="E95" s="16" t="s">
        <v>188</v>
      </c>
      <c r="F95" s="17">
        <v>300</v>
      </c>
      <c r="G95" s="18">
        <v>42527</v>
      </c>
      <c r="H95" s="18">
        <v>42551</v>
      </c>
      <c r="I95" s="9">
        <v>300</v>
      </c>
    </row>
    <row r="96" spans="1:9" ht="45" x14ac:dyDescent="0.25">
      <c r="A96" s="50" t="s">
        <v>367</v>
      </c>
      <c r="B96" s="13" t="s">
        <v>411</v>
      </c>
      <c r="C96" s="51" t="s">
        <v>2</v>
      </c>
      <c r="D96" s="13" t="s">
        <v>412</v>
      </c>
      <c r="E96" s="47" t="s">
        <v>335</v>
      </c>
      <c r="F96" s="53">
        <v>147.34</v>
      </c>
      <c r="G96" s="54">
        <v>42528</v>
      </c>
      <c r="H96" s="54">
        <v>42528</v>
      </c>
      <c r="I96" s="79">
        <v>147.34</v>
      </c>
    </row>
    <row r="97" spans="1:9" ht="45" x14ac:dyDescent="0.25">
      <c r="A97" s="32" t="s">
        <v>35</v>
      </c>
      <c r="B97" s="2" t="s">
        <v>193</v>
      </c>
      <c r="C97" s="5" t="s">
        <v>2</v>
      </c>
      <c r="D97" s="1" t="s">
        <v>195</v>
      </c>
      <c r="E97" s="21" t="s">
        <v>194</v>
      </c>
      <c r="F97" s="36">
        <v>450</v>
      </c>
      <c r="G97" s="18">
        <v>42530</v>
      </c>
      <c r="H97" s="23">
        <v>42551</v>
      </c>
      <c r="I97" s="24">
        <v>362.21</v>
      </c>
    </row>
    <row r="98" spans="1:9" ht="90" x14ac:dyDescent="0.25">
      <c r="A98" s="32" t="s">
        <v>35</v>
      </c>
      <c r="B98" s="2" t="s">
        <v>226</v>
      </c>
      <c r="C98" s="1" t="s">
        <v>197</v>
      </c>
      <c r="D98" s="1" t="s">
        <v>102</v>
      </c>
      <c r="E98" s="21" t="s">
        <v>196</v>
      </c>
      <c r="F98" s="36">
        <v>14100</v>
      </c>
      <c r="G98" s="18">
        <v>42530</v>
      </c>
      <c r="H98" s="23">
        <v>44355</v>
      </c>
      <c r="I98" s="89">
        <v>1447.07</v>
      </c>
    </row>
    <row r="99" spans="1:9" ht="60" x14ac:dyDescent="0.25">
      <c r="A99" s="1" t="s">
        <v>75</v>
      </c>
      <c r="B99" s="1" t="s">
        <v>198</v>
      </c>
      <c r="C99" s="1" t="s">
        <v>2</v>
      </c>
      <c r="D99" s="1" t="s">
        <v>199</v>
      </c>
      <c r="E99" s="29" t="s">
        <v>200</v>
      </c>
      <c r="F99" s="17">
        <v>15000</v>
      </c>
      <c r="G99" s="18">
        <v>42530</v>
      </c>
      <c r="H99" s="18">
        <v>42582</v>
      </c>
      <c r="I99" s="76">
        <v>7500</v>
      </c>
    </row>
    <row r="100" spans="1:9" ht="90" x14ac:dyDescent="0.25">
      <c r="A100" s="1" t="s">
        <v>45</v>
      </c>
      <c r="B100" s="1" t="s">
        <v>191</v>
      </c>
      <c r="C100" s="1" t="s">
        <v>2</v>
      </c>
      <c r="D100" s="1" t="s">
        <v>157</v>
      </c>
      <c r="E100" s="29" t="s">
        <v>192</v>
      </c>
      <c r="F100" s="17">
        <v>15300</v>
      </c>
      <c r="G100" s="18">
        <v>42530</v>
      </c>
      <c r="H100" s="18">
        <v>42582</v>
      </c>
      <c r="I100" s="76">
        <v>12550</v>
      </c>
    </row>
    <row r="101" spans="1:9" ht="90" x14ac:dyDescent="0.25">
      <c r="A101" s="1" t="s">
        <v>119</v>
      </c>
      <c r="B101" s="1" t="s">
        <v>202</v>
      </c>
      <c r="C101" s="1" t="s">
        <v>2</v>
      </c>
      <c r="D101" s="1" t="s">
        <v>203</v>
      </c>
      <c r="E101" s="16" t="s">
        <v>201</v>
      </c>
      <c r="F101" s="17">
        <v>15000</v>
      </c>
      <c r="G101" s="18">
        <v>42535</v>
      </c>
      <c r="H101" s="18">
        <v>42735</v>
      </c>
      <c r="I101" s="76">
        <v>1098</v>
      </c>
    </row>
    <row r="102" spans="1:9" ht="90" x14ac:dyDescent="0.25">
      <c r="A102" s="1" t="s">
        <v>40</v>
      </c>
      <c r="B102" s="1" t="s">
        <v>209</v>
      </c>
      <c r="C102" s="1" t="s">
        <v>211</v>
      </c>
      <c r="D102" s="1" t="s">
        <v>210</v>
      </c>
      <c r="E102" s="40" t="s">
        <v>208</v>
      </c>
      <c r="F102" s="17">
        <v>2150</v>
      </c>
      <c r="G102" s="18">
        <v>42541</v>
      </c>
      <c r="H102" s="18">
        <v>42551</v>
      </c>
      <c r="I102" s="9">
        <v>1950</v>
      </c>
    </row>
    <row r="103" spans="1:9" ht="60" x14ac:dyDescent="0.25">
      <c r="A103" s="1" t="s">
        <v>45</v>
      </c>
      <c r="B103" s="1" t="s">
        <v>205</v>
      </c>
      <c r="C103" s="1" t="s">
        <v>2</v>
      </c>
      <c r="D103" s="1" t="s">
        <v>72</v>
      </c>
      <c r="E103" s="16" t="s">
        <v>204</v>
      </c>
      <c r="F103" s="17">
        <v>250</v>
      </c>
      <c r="G103" s="18">
        <v>42541</v>
      </c>
      <c r="H103" s="18">
        <v>42551</v>
      </c>
      <c r="I103" s="9">
        <v>250</v>
      </c>
    </row>
    <row r="104" spans="1:9" ht="60" x14ac:dyDescent="0.25">
      <c r="A104" s="1" t="s">
        <v>53</v>
      </c>
      <c r="B104" s="1" t="s">
        <v>207</v>
      </c>
      <c r="C104" s="1" t="s">
        <v>2</v>
      </c>
      <c r="D104" s="13" t="s">
        <v>427</v>
      </c>
      <c r="E104" s="16" t="s">
        <v>206</v>
      </c>
      <c r="F104" s="17">
        <v>1000</v>
      </c>
      <c r="G104" s="18">
        <v>42541</v>
      </c>
      <c r="H104" s="18">
        <v>42543</v>
      </c>
      <c r="I104" s="9">
        <v>1050</v>
      </c>
    </row>
    <row r="105" spans="1:9" ht="90" x14ac:dyDescent="0.25">
      <c r="A105" s="1" t="s">
        <v>53</v>
      </c>
      <c r="B105" s="1" t="s">
        <v>213</v>
      </c>
      <c r="C105" s="5" t="s">
        <v>2</v>
      </c>
      <c r="D105" s="1" t="s">
        <v>72</v>
      </c>
      <c r="E105" s="16" t="s">
        <v>212</v>
      </c>
      <c r="F105" s="17">
        <v>530</v>
      </c>
      <c r="G105" s="18">
        <v>42544</v>
      </c>
      <c r="H105" s="18">
        <v>42544</v>
      </c>
      <c r="I105" s="9">
        <v>530</v>
      </c>
    </row>
    <row r="106" spans="1:9" ht="60" x14ac:dyDescent="0.25">
      <c r="A106" s="1" t="s">
        <v>53</v>
      </c>
      <c r="B106" s="1" t="s">
        <v>215</v>
      </c>
      <c r="C106" s="5" t="s">
        <v>2</v>
      </c>
      <c r="D106" s="1" t="s">
        <v>72</v>
      </c>
      <c r="E106" s="40" t="s">
        <v>214</v>
      </c>
      <c r="F106" s="17">
        <v>500</v>
      </c>
      <c r="G106" s="18">
        <v>42544</v>
      </c>
      <c r="H106" s="18">
        <v>42544</v>
      </c>
      <c r="I106" s="9">
        <v>500</v>
      </c>
    </row>
    <row r="107" spans="1:9" ht="45" x14ac:dyDescent="0.25">
      <c r="A107" s="25" t="s">
        <v>35</v>
      </c>
      <c r="B107" s="1" t="s">
        <v>397</v>
      </c>
      <c r="C107" s="5" t="s">
        <v>2</v>
      </c>
      <c r="D107" s="1" t="s">
        <v>128</v>
      </c>
      <c r="E107" s="63" t="s">
        <v>335</v>
      </c>
      <c r="F107" s="26">
        <v>255</v>
      </c>
      <c r="G107" s="18">
        <v>42549</v>
      </c>
      <c r="H107" s="18">
        <v>42549</v>
      </c>
      <c r="I107" s="9">
        <v>255</v>
      </c>
    </row>
    <row r="108" spans="1:9" ht="45" x14ac:dyDescent="0.25">
      <c r="A108" s="1" t="s">
        <v>40</v>
      </c>
      <c r="B108" s="1" t="s">
        <v>220</v>
      </c>
      <c r="C108" s="1" t="s">
        <v>2</v>
      </c>
      <c r="D108" s="1" t="s">
        <v>222</v>
      </c>
      <c r="E108" s="40" t="s">
        <v>221</v>
      </c>
      <c r="F108" s="17">
        <v>1320</v>
      </c>
      <c r="G108" s="18">
        <v>42563</v>
      </c>
      <c r="H108" s="18">
        <v>42564</v>
      </c>
      <c r="I108" s="9">
        <v>1320</v>
      </c>
    </row>
    <row r="109" spans="1:9" ht="60" x14ac:dyDescent="0.25">
      <c r="A109" s="1" t="s">
        <v>45</v>
      </c>
      <c r="B109" s="1" t="s">
        <v>241</v>
      </c>
      <c r="C109" s="1" t="s">
        <v>2</v>
      </c>
      <c r="D109" s="1" t="s">
        <v>218</v>
      </c>
      <c r="E109" s="40" t="s">
        <v>217</v>
      </c>
      <c r="F109" s="17">
        <v>12000</v>
      </c>
      <c r="G109" s="18">
        <v>42563</v>
      </c>
      <c r="H109" s="18">
        <v>42643</v>
      </c>
      <c r="I109" s="9">
        <v>12000</v>
      </c>
    </row>
    <row r="110" spans="1:9" ht="60" x14ac:dyDescent="0.25">
      <c r="A110" s="1" t="s">
        <v>53</v>
      </c>
      <c r="B110" s="1" t="s">
        <v>236</v>
      </c>
      <c r="C110" s="1" t="s">
        <v>2</v>
      </c>
      <c r="D110" s="13" t="s">
        <v>231</v>
      </c>
      <c r="E110" s="40" t="s">
        <v>232</v>
      </c>
      <c r="F110" s="17">
        <v>440.22</v>
      </c>
      <c r="G110" s="18">
        <v>42576</v>
      </c>
      <c r="H110" s="18">
        <v>42602</v>
      </c>
      <c r="I110" s="9">
        <v>440.22</v>
      </c>
    </row>
    <row r="111" spans="1:9" ht="60" x14ac:dyDescent="0.25">
      <c r="A111" s="41" t="s">
        <v>35</v>
      </c>
      <c r="B111" s="2" t="s">
        <v>227</v>
      </c>
      <c r="C111" s="1" t="s">
        <v>228</v>
      </c>
      <c r="D111" s="1" t="s">
        <v>278</v>
      </c>
      <c r="E111" s="21" t="s">
        <v>442</v>
      </c>
      <c r="F111" s="42">
        <v>107869.08</v>
      </c>
      <c r="G111" s="18">
        <v>42578</v>
      </c>
      <c r="H111" s="23">
        <v>43656</v>
      </c>
      <c r="I111" s="89">
        <v>14015.27</v>
      </c>
    </row>
    <row r="112" spans="1:9" ht="45" x14ac:dyDescent="0.25">
      <c r="A112" s="46" t="s">
        <v>0</v>
      </c>
      <c r="B112" s="1" t="s">
        <v>433</v>
      </c>
      <c r="C112" s="5" t="s">
        <v>2</v>
      </c>
      <c r="D112" s="1" t="s">
        <v>405</v>
      </c>
      <c r="E112" s="47" t="s">
        <v>335</v>
      </c>
      <c r="F112" s="48">
        <f>633.25</f>
        <v>633.25</v>
      </c>
      <c r="G112" s="11">
        <v>42579</v>
      </c>
      <c r="H112" s="12">
        <v>42944</v>
      </c>
      <c r="I112" s="78">
        <f>633.25</f>
        <v>633.25</v>
      </c>
    </row>
    <row r="113" spans="1:12" ht="75" x14ac:dyDescent="0.25">
      <c r="A113" s="1" t="s">
        <v>122</v>
      </c>
      <c r="B113" s="1" t="s">
        <v>230</v>
      </c>
      <c r="C113" s="1" t="s">
        <v>2</v>
      </c>
      <c r="D113" s="1" t="s">
        <v>240</v>
      </c>
      <c r="E113" s="40" t="s">
        <v>229</v>
      </c>
      <c r="F113" s="17">
        <v>1000</v>
      </c>
      <c r="G113" s="18">
        <v>42579</v>
      </c>
      <c r="H113" s="18">
        <v>42579</v>
      </c>
      <c r="I113" s="9">
        <v>1000</v>
      </c>
    </row>
    <row r="114" spans="1:12" ht="45" x14ac:dyDescent="0.25">
      <c r="A114" s="1" t="s">
        <v>40</v>
      </c>
      <c r="B114" s="1" t="s">
        <v>224</v>
      </c>
      <c r="C114" s="1" t="s">
        <v>2</v>
      </c>
      <c r="D114" s="7" t="s">
        <v>225</v>
      </c>
      <c r="E114" s="40" t="s">
        <v>223</v>
      </c>
      <c r="F114" s="17">
        <v>4905</v>
      </c>
      <c r="G114" s="18">
        <v>42579</v>
      </c>
      <c r="H114" s="18">
        <v>43308</v>
      </c>
      <c r="I114" s="9">
        <v>4905</v>
      </c>
    </row>
    <row r="115" spans="1:12" ht="45" x14ac:dyDescent="0.25">
      <c r="A115" s="1" t="s">
        <v>45</v>
      </c>
      <c r="B115" s="1" t="s">
        <v>237</v>
      </c>
      <c r="C115" s="1" t="s">
        <v>2</v>
      </c>
      <c r="D115" s="1" t="s">
        <v>239</v>
      </c>
      <c r="E115" s="40" t="s">
        <v>238</v>
      </c>
      <c r="F115" s="17">
        <v>14500</v>
      </c>
      <c r="G115" s="18">
        <v>42579</v>
      </c>
      <c r="H115" s="18">
        <v>42943</v>
      </c>
      <c r="I115" s="9">
        <v>14500</v>
      </c>
    </row>
    <row r="116" spans="1:12" ht="60" x14ac:dyDescent="0.25">
      <c r="A116" s="41" t="s">
        <v>35</v>
      </c>
      <c r="B116" s="2" t="s">
        <v>234</v>
      </c>
      <c r="C116" s="5" t="s">
        <v>2</v>
      </c>
      <c r="D116" s="1" t="s">
        <v>182</v>
      </c>
      <c r="E116" s="21" t="s">
        <v>233</v>
      </c>
      <c r="F116" s="42">
        <v>660</v>
      </c>
      <c r="G116" s="18">
        <v>42584</v>
      </c>
      <c r="H116" s="23">
        <v>42613</v>
      </c>
      <c r="I116" s="24">
        <v>620</v>
      </c>
    </row>
    <row r="117" spans="1:12" ht="165" x14ac:dyDescent="0.25">
      <c r="A117" s="1" t="s">
        <v>75</v>
      </c>
      <c r="B117" s="1" t="s">
        <v>251</v>
      </c>
      <c r="C117" s="1" t="s">
        <v>252</v>
      </c>
      <c r="D117" s="1" t="s">
        <v>253</v>
      </c>
      <c r="E117" s="40" t="s">
        <v>250</v>
      </c>
      <c r="F117" s="17">
        <v>33405</v>
      </c>
      <c r="G117" s="18">
        <v>42592</v>
      </c>
      <c r="H117" s="18">
        <v>42740</v>
      </c>
      <c r="I117" s="76">
        <v>10021.5</v>
      </c>
    </row>
    <row r="118" spans="1:12" ht="45" x14ac:dyDescent="0.25">
      <c r="A118" s="50" t="s">
        <v>40</v>
      </c>
      <c r="B118" s="46" t="s">
        <v>407</v>
      </c>
      <c r="C118" s="49" t="s">
        <v>2</v>
      </c>
      <c r="D118" s="69" t="s">
        <v>406</v>
      </c>
      <c r="E118" s="47" t="s">
        <v>335</v>
      </c>
      <c r="F118" s="48">
        <v>829.8</v>
      </c>
      <c r="G118" s="71">
        <v>42614</v>
      </c>
      <c r="H118" s="72">
        <v>43343</v>
      </c>
      <c r="I118" s="73">
        <v>829.8</v>
      </c>
    </row>
    <row r="119" spans="1:12" ht="60" x14ac:dyDescent="0.25">
      <c r="A119" s="2" t="s">
        <v>40</v>
      </c>
      <c r="B119" s="2" t="s">
        <v>344</v>
      </c>
      <c r="C119" s="5" t="s">
        <v>2</v>
      </c>
      <c r="D119" s="13" t="s">
        <v>345</v>
      </c>
      <c r="E119" s="21" t="s">
        <v>343</v>
      </c>
      <c r="F119" s="28">
        <v>4500</v>
      </c>
      <c r="G119" s="18">
        <v>42618</v>
      </c>
      <c r="H119" s="23">
        <v>42674</v>
      </c>
      <c r="I119" s="9">
        <v>0</v>
      </c>
    </row>
    <row r="120" spans="1:12" ht="30" x14ac:dyDescent="0.25">
      <c r="A120" s="2" t="s">
        <v>40</v>
      </c>
      <c r="B120" s="2" t="s">
        <v>297</v>
      </c>
      <c r="C120" s="5" t="s">
        <v>2</v>
      </c>
      <c r="D120" s="1" t="s">
        <v>347</v>
      </c>
      <c r="E120" s="21" t="s">
        <v>346</v>
      </c>
      <c r="F120" s="28">
        <v>1000</v>
      </c>
      <c r="G120" s="18">
        <v>42620</v>
      </c>
      <c r="H120" s="23">
        <v>42643</v>
      </c>
      <c r="I120" s="9">
        <v>1000</v>
      </c>
    </row>
    <row r="121" spans="1:12" ht="45" x14ac:dyDescent="0.25">
      <c r="A121" s="41" t="s">
        <v>35</v>
      </c>
      <c r="B121" s="2" t="s">
        <v>255</v>
      </c>
      <c r="C121" s="5" t="s">
        <v>2</v>
      </c>
      <c r="D121" s="13" t="s">
        <v>459</v>
      </c>
      <c r="E121" s="21" t="s">
        <v>254</v>
      </c>
      <c r="F121" s="28">
        <v>274.14</v>
      </c>
      <c r="G121" s="18">
        <v>42622</v>
      </c>
      <c r="H121" s="23">
        <v>42622</v>
      </c>
      <c r="I121" s="24">
        <v>274.14</v>
      </c>
    </row>
    <row r="122" spans="1:12" ht="45" x14ac:dyDescent="0.25">
      <c r="A122" s="2" t="s">
        <v>40</v>
      </c>
      <c r="B122" s="2" t="s">
        <v>293</v>
      </c>
      <c r="C122" s="5" t="s">
        <v>2</v>
      </c>
      <c r="D122" s="1" t="s">
        <v>295</v>
      </c>
      <c r="E122" s="21" t="s">
        <v>294</v>
      </c>
      <c r="F122" s="28">
        <v>4000</v>
      </c>
      <c r="G122" s="18">
        <v>42625</v>
      </c>
      <c r="H122" s="23">
        <v>42735</v>
      </c>
      <c r="I122" s="9">
        <v>0</v>
      </c>
    </row>
    <row r="123" spans="1:12" ht="30" x14ac:dyDescent="0.25">
      <c r="A123" s="2" t="s">
        <v>40</v>
      </c>
      <c r="B123" s="2" t="s">
        <v>403</v>
      </c>
      <c r="C123" s="5" t="s">
        <v>2</v>
      </c>
      <c r="D123" s="1" t="s">
        <v>404</v>
      </c>
      <c r="E123" s="3" t="s">
        <v>335</v>
      </c>
      <c r="F123" s="26">
        <v>78.459999999999994</v>
      </c>
      <c r="G123" s="11">
        <v>42626</v>
      </c>
      <c r="H123" s="11">
        <v>42626</v>
      </c>
      <c r="I123" s="26">
        <v>78.459999999999994</v>
      </c>
    </row>
    <row r="124" spans="1:12" ht="45" x14ac:dyDescent="0.25">
      <c r="A124" s="2" t="s">
        <v>40</v>
      </c>
      <c r="B124" s="2" t="s">
        <v>291</v>
      </c>
      <c r="C124" s="5" t="s">
        <v>2</v>
      </c>
      <c r="D124" s="1" t="s">
        <v>296</v>
      </c>
      <c r="E124" s="21" t="s">
        <v>292</v>
      </c>
      <c r="F124" s="28">
        <v>250</v>
      </c>
      <c r="G124" s="18">
        <v>42627</v>
      </c>
      <c r="H124" s="23">
        <v>42643</v>
      </c>
      <c r="I124" s="9">
        <v>231.8</v>
      </c>
    </row>
    <row r="125" spans="1:12" ht="45" x14ac:dyDescent="0.25">
      <c r="A125" s="41" t="s">
        <v>35</v>
      </c>
      <c r="B125" s="2" t="s">
        <v>257</v>
      </c>
      <c r="C125" s="5" t="s">
        <v>2</v>
      </c>
      <c r="D125" s="1" t="s">
        <v>102</v>
      </c>
      <c r="E125" s="21" t="s">
        <v>256</v>
      </c>
      <c r="F125" s="28">
        <f>20*38</f>
        <v>760</v>
      </c>
      <c r="G125" s="18">
        <v>42632</v>
      </c>
      <c r="H125" s="23">
        <v>42643</v>
      </c>
      <c r="I125" s="24">
        <v>760</v>
      </c>
    </row>
    <row r="126" spans="1:12" ht="30" x14ac:dyDescent="0.25">
      <c r="A126" s="2" t="s">
        <v>0</v>
      </c>
      <c r="B126" s="2" t="s">
        <v>354</v>
      </c>
      <c r="C126" s="5" t="s">
        <v>2</v>
      </c>
      <c r="D126" s="1" t="s">
        <v>404</v>
      </c>
      <c r="E126" s="21" t="s">
        <v>353</v>
      </c>
      <c r="F126" s="28">
        <v>1000</v>
      </c>
      <c r="G126" s="18">
        <v>42635</v>
      </c>
      <c r="H126" s="23">
        <v>42766</v>
      </c>
      <c r="I126" s="76">
        <v>48.52</v>
      </c>
    </row>
    <row r="127" spans="1:12" s="5" customFormat="1" ht="75" x14ac:dyDescent="0.25">
      <c r="A127" s="1" t="s">
        <v>122</v>
      </c>
      <c r="B127" s="1" t="s">
        <v>242</v>
      </c>
      <c r="C127" s="1" t="s">
        <v>2</v>
      </c>
      <c r="D127" s="1" t="s">
        <v>244</v>
      </c>
      <c r="E127" s="40" t="s">
        <v>243</v>
      </c>
      <c r="F127" s="17">
        <v>4000</v>
      </c>
      <c r="G127" s="18">
        <v>42641</v>
      </c>
      <c r="H127" s="18">
        <v>42735</v>
      </c>
      <c r="I127" s="9">
        <v>0</v>
      </c>
      <c r="L127" s="14"/>
    </row>
    <row r="128" spans="1:12" ht="60" x14ac:dyDescent="0.25">
      <c r="A128" s="1" t="s">
        <v>115</v>
      </c>
      <c r="B128" s="1" t="s">
        <v>443</v>
      </c>
      <c r="C128" s="1" t="s">
        <v>2</v>
      </c>
      <c r="D128" s="1" t="s">
        <v>445</v>
      </c>
      <c r="E128" s="16" t="s">
        <v>444</v>
      </c>
      <c r="F128" s="17">
        <v>3000</v>
      </c>
      <c r="G128" s="18">
        <v>42643</v>
      </c>
      <c r="H128" s="18">
        <v>42735</v>
      </c>
      <c r="I128" s="76">
        <v>0</v>
      </c>
      <c r="L128" s="14"/>
    </row>
    <row r="129" spans="1:12" ht="45" x14ac:dyDescent="0.25">
      <c r="A129" s="2" t="s">
        <v>0</v>
      </c>
      <c r="B129" s="1" t="s">
        <v>360</v>
      </c>
      <c r="C129" s="5" t="s">
        <v>2</v>
      </c>
      <c r="D129" s="1" t="s">
        <v>359</v>
      </c>
      <c r="E129" s="62" t="s">
        <v>361</v>
      </c>
      <c r="F129" s="4">
        <v>7231.82</v>
      </c>
      <c r="G129" s="18">
        <v>42644</v>
      </c>
      <c r="H129" s="23">
        <v>43008</v>
      </c>
      <c r="I129" s="9">
        <v>0</v>
      </c>
      <c r="L129" s="14"/>
    </row>
    <row r="130" spans="1:12" ht="105" x14ac:dyDescent="0.25">
      <c r="A130" s="1" t="s">
        <v>75</v>
      </c>
      <c r="B130" s="1" t="s">
        <v>248</v>
      </c>
      <c r="C130" s="1" t="s">
        <v>2</v>
      </c>
      <c r="D130" s="1" t="s">
        <v>249</v>
      </c>
      <c r="E130" s="43" t="s">
        <v>247</v>
      </c>
      <c r="F130" s="17">
        <v>19600</v>
      </c>
      <c r="G130" s="18">
        <v>42649</v>
      </c>
      <c r="H130" s="18">
        <v>42735</v>
      </c>
      <c r="I130" s="76">
        <v>13720</v>
      </c>
      <c r="L130" s="14"/>
    </row>
    <row r="131" spans="1:12" ht="60" x14ac:dyDescent="0.25">
      <c r="A131" s="44" t="s">
        <v>35</v>
      </c>
      <c r="B131" s="2" t="s">
        <v>262</v>
      </c>
      <c r="C131" s="5" t="s">
        <v>259</v>
      </c>
      <c r="D131" s="1" t="s">
        <v>332</v>
      </c>
      <c r="E131" s="21" t="s">
        <v>261</v>
      </c>
      <c r="F131" s="28">
        <v>5250.6</v>
      </c>
      <c r="G131" s="18">
        <v>42650</v>
      </c>
      <c r="H131" s="23">
        <v>44475</v>
      </c>
      <c r="I131" s="24">
        <v>0</v>
      </c>
      <c r="L131" s="14"/>
    </row>
    <row r="132" spans="1:12" s="5" customFormat="1" ht="45" x14ac:dyDescent="0.25">
      <c r="A132" s="41" t="s">
        <v>35</v>
      </c>
      <c r="B132" s="2" t="s">
        <v>260</v>
      </c>
      <c r="C132" s="5" t="s">
        <v>259</v>
      </c>
      <c r="D132" s="1" t="s">
        <v>331</v>
      </c>
      <c r="E132" s="21" t="s">
        <v>258</v>
      </c>
      <c r="F132" s="28">
        <v>1160</v>
      </c>
      <c r="G132" s="18">
        <v>42650</v>
      </c>
      <c r="H132" s="23">
        <v>42653</v>
      </c>
      <c r="I132" s="24">
        <v>1160</v>
      </c>
      <c r="L132" s="14"/>
    </row>
    <row r="133" spans="1:12" ht="45" x14ac:dyDescent="0.25">
      <c r="A133" s="2" t="s">
        <v>0</v>
      </c>
      <c r="B133" s="2" t="s">
        <v>355</v>
      </c>
      <c r="C133" s="5" t="s">
        <v>2</v>
      </c>
      <c r="D133" s="2" t="s">
        <v>12</v>
      </c>
      <c r="E133" s="21" t="s">
        <v>356</v>
      </c>
      <c r="F133" s="28">
        <v>39800</v>
      </c>
      <c r="G133" s="18">
        <v>42653</v>
      </c>
      <c r="H133" s="23">
        <v>42735</v>
      </c>
      <c r="I133" s="76">
        <v>22139.64</v>
      </c>
      <c r="L133" s="14"/>
    </row>
    <row r="134" spans="1:12" ht="45" x14ac:dyDescent="0.25">
      <c r="A134" s="44" t="s">
        <v>35</v>
      </c>
      <c r="B134" s="2" t="s">
        <v>265</v>
      </c>
      <c r="C134" s="5" t="s">
        <v>2</v>
      </c>
      <c r="D134" s="1" t="s">
        <v>264</v>
      </c>
      <c r="E134" s="21" t="s">
        <v>263</v>
      </c>
      <c r="F134" s="28">
        <f>79*20</f>
        <v>1580</v>
      </c>
      <c r="G134" s="18">
        <v>42655</v>
      </c>
      <c r="H134" s="23">
        <v>42735</v>
      </c>
      <c r="I134" s="24">
        <v>0</v>
      </c>
      <c r="L134" s="14"/>
    </row>
    <row r="135" spans="1:12" ht="30" x14ac:dyDescent="0.25">
      <c r="A135" s="1" t="s">
        <v>75</v>
      </c>
      <c r="B135" s="1" t="s">
        <v>246</v>
      </c>
      <c r="C135" s="5" t="s">
        <v>2</v>
      </c>
      <c r="D135" s="1" t="s">
        <v>199</v>
      </c>
      <c r="E135" s="21" t="s">
        <v>245</v>
      </c>
      <c r="F135" s="17">
        <v>15000</v>
      </c>
      <c r="G135" s="18">
        <v>42655</v>
      </c>
      <c r="H135" s="23">
        <v>42699</v>
      </c>
      <c r="I135" s="9">
        <v>0</v>
      </c>
      <c r="L135" s="14"/>
    </row>
    <row r="136" spans="1:12" ht="45" x14ac:dyDescent="0.25">
      <c r="A136" s="44" t="s">
        <v>35</v>
      </c>
      <c r="B136" s="1" t="s">
        <v>316</v>
      </c>
      <c r="C136" s="5" t="s">
        <v>2</v>
      </c>
      <c r="D136" s="1" t="s">
        <v>89</v>
      </c>
      <c r="E136" s="21" t="s">
        <v>317</v>
      </c>
      <c r="F136" s="17">
        <v>320</v>
      </c>
      <c r="G136" s="18">
        <v>42660</v>
      </c>
      <c r="H136" s="23">
        <v>42674</v>
      </c>
      <c r="I136" s="9">
        <v>0</v>
      </c>
      <c r="L136" s="14"/>
    </row>
    <row r="137" spans="1:12" ht="60" x14ac:dyDescent="0.25">
      <c r="A137" s="44" t="s">
        <v>35</v>
      </c>
      <c r="B137" s="1" t="s">
        <v>314</v>
      </c>
      <c r="C137" s="5" t="s">
        <v>2</v>
      </c>
      <c r="D137" s="13" t="s">
        <v>328</v>
      </c>
      <c r="E137" s="21" t="s">
        <v>315</v>
      </c>
      <c r="F137" s="17">
        <v>475</v>
      </c>
      <c r="G137" s="18">
        <v>42670</v>
      </c>
      <c r="H137" s="23">
        <v>42704</v>
      </c>
      <c r="I137" s="9">
        <v>475</v>
      </c>
      <c r="L137" s="14"/>
    </row>
    <row r="138" spans="1:12" ht="45" x14ac:dyDescent="0.25">
      <c r="A138" s="1" t="s">
        <v>40</v>
      </c>
      <c r="B138" s="1" t="s">
        <v>288</v>
      </c>
      <c r="C138" s="5" t="s">
        <v>2</v>
      </c>
      <c r="D138" s="1" t="s">
        <v>290</v>
      </c>
      <c r="E138" s="21" t="s">
        <v>289</v>
      </c>
      <c r="F138" s="17">
        <v>1172</v>
      </c>
      <c r="G138" s="18">
        <v>42671</v>
      </c>
      <c r="H138" s="23">
        <v>42704</v>
      </c>
      <c r="I138" s="9">
        <v>1172</v>
      </c>
      <c r="L138" s="14"/>
    </row>
    <row r="139" spans="1:12" s="68" customFormat="1" ht="45" x14ac:dyDescent="0.25">
      <c r="A139" s="46" t="s">
        <v>115</v>
      </c>
      <c r="B139" s="1" t="s">
        <v>438</v>
      </c>
      <c r="C139" s="5" t="s">
        <v>2</v>
      </c>
      <c r="D139" s="1" t="s">
        <v>415</v>
      </c>
      <c r="E139" s="3" t="s">
        <v>335</v>
      </c>
      <c r="F139" s="4">
        <v>317</v>
      </c>
      <c r="G139" s="18">
        <v>42675</v>
      </c>
      <c r="H139" s="23">
        <v>43039</v>
      </c>
      <c r="I139" s="9">
        <v>317</v>
      </c>
      <c r="L139" s="39"/>
    </row>
    <row r="140" spans="1:12" s="68" customFormat="1" ht="75" x14ac:dyDescent="0.25">
      <c r="A140" s="1" t="s">
        <v>45</v>
      </c>
      <c r="B140" s="1" t="s">
        <v>266</v>
      </c>
      <c r="C140" s="5" t="s">
        <v>2</v>
      </c>
      <c r="D140" s="1" t="s">
        <v>62</v>
      </c>
      <c r="E140" s="40" t="s">
        <v>267</v>
      </c>
      <c r="F140" s="17">
        <v>935</v>
      </c>
      <c r="G140" s="18">
        <v>42681</v>
      </c>
      <c r="H140" s="18">
        <v>42689</v>
      </c>
      <c r="I140" s="9">
        <v>0</v>
      </c>
      <c r="L140" s="39"/>
    </row>
    <row r="141" spans="1:12" ht="60" x14ac:dyDescent="0.25">
      <c r="A141" s="1" t="s">
        <v>53</v>
      </c>
      <c r="B141" s="1" t="s">
        <v>428</v>
      </c>
      <c r="C141" s="5" t="s">
        <v>2</v>
      </c>
      <c r="D141" s="1" t="s">
        <v>62</v>
      </c>
      <c r="E141" s="61" t="s">
        <v>417</v>
      </c>
      <c r="F141" s="17">
        <v>506</v>
      </c>
      <c r="G141" s="18">
        <v>42681</v>
      </c>
      <c r="H141" s="18">
        <v>42689</v>
      </c>
      <c r="I141" s="9">
        <v>0</v>
      </c>
      <c r="L141" s="14"/>
    </row>
    <row r="142" spans="1:12" s="57" customFormat="1" ht="45" x14ac:dyDescent="0.25">
      <c r="A142" s="1" t="s">
        <v>31</v>
      </c>
      <c r="B142" s="1" t="s">
        <v>271</v>
      </c>
      <c r="C142" s="1" t="s">
        <v>2</v>
      </c>
      <c r="D142" s="1" t="s">
        <v>272</v>
      </c>
      <c r="E142" s="40" t="s">
        <v>273</v>
      </c>
      <c r="F142" s="17">
        <v>15000</v>
      </c>
      <c r="G142" s="83">
        <v>42682</v>
      </c>
      <c r="H142" s="83">
        <v>42735</v>
      </c>
      <c r="I142" s="9">
        <v>0</v>
      </c>
      <c r="L142" s="45"/>
    </row>
    <row r="143" spans="1:12" ht="105" x14ac:dyDescent="0.25">
      <c r="A143" s="1" t="s">
        <v>53</v>
      </c>
      <c r="B143" s="1" t="s">
        <v>268</v>
      </c>
      <c r="C143" s="1" t="s">
        <v>269</v>
      </c>
      <c r="D143" s="1" t="s">
        <v>72</v>
      </c>
      <c r="E143" s="40" t="s">
        <v>270</v>
      </c>
      <c r="F143" s="17">
        <v>1950</v>
      </c>
      <c r="G143" s="18">
        <v>42682</v>
      </c>
      <c r="H143" s="18">
        <v>42697</v>
      </c>
      <c r="I143" s="9">
        <v>0</v>
      </c>
      <c r="L143" s="14"/>
    </row>
    <row r="144" spans="1:12" ht="45" x14ac:dyDescent="0.25">
      <c r="A144" s="44" t="s">
        <v>35</v>
      </c>
      <c r="B144" s="1" t="s">
        <v>312</v>
      </c>
      <c r="C144" s="1" t="s">
        <v>2</v>
      </c>
      <c r="D144" s="1" t="s">
        <v>102</v>
      </c>
      <c r="E144" s="40" t="s">
        <v>313</v>
      </c>
      <c r="F144" s="17">
        <v>1365</v>
      </c>
      <c r="G144" s="18">
        <v>42689</v>
      </c>
      <c r="H144" s="18">
        <v>42735</v>
      </c>
      <c r="I144" s="9">
        <v>0</v>
      </c>
      <c r="K144" s="16"/>
    </row>
    <row r="145" spans="1:12" ht="60" x14ac:dyDescent="0.25">
      <c r="A145" s="1" t="s">
        <v>45</v>
      </c>
      <c r="B145" s="1" t="s">
        <v>326</v>
      </c>
      <c r="C145" s="1" t="s">
        <v>2</v>
      </c>
      <c r="D145" s="7" t="s">
        <v>329</v>
      </c>
      <c r="E145" s="43" t="s">
        <v>325</v>
      </c>
      <c r="F145" s="17">
        <v>3000</v>
      </c>
      <c r="G145" s="18">
        <v>42689</v>
      </c>
      <c r="H145" s="18">
        <v>42735</v>
      </c>
      <c r="I145" s="9">
        <v>0</v>
      </c>
    </row>
    <row r="146" spans="1:12" s="57" customFormat="1" ht="60" x14ac:dyDescent="0.25">
      <c r="A146" s="1" t="s">
        <v>53</v>
      </c>
      <c r="B146" s="1" t="s">
        <v>450</v>
      </c>
      <c r="C146" s="1" t="s">
        <v>2</v>
      </c>
      <c r="D146" s="46" t="s">
        <v>452</v>
      </c>
      <c r="E146" s="43" t="s">
        <v>451</v>
      </c>
      <c r="F146" s="17">
        <v>315</v>
      </c>
      <c r="G146" s="18">
        <v>42689</v>
      </c>
      <c r="H146" s="18">
        <v>42704</v>
      </c>
      <c r="I146" s="9">
        <v>0</v>
      </c>
      <c r="L146" s="45"/>
    </row>
    <row r="147" spans="1:12" ht="45" x14ac:dyDescent="0.25">
      <c r="A147" s="1" t="s">
        <v>31</v>
      </c>
      <c r="B147" s="1" t="s">
        <v>337</v>
      </c>
      <c r="C147" s="1" t="s">
        <v>2</v>
      </c>
      <c r="D147" s="7" t="s">
        <v>336</v>
      </c>
      <c r="E147" s="87" t="s">
        <v>335</v>
      </c>
      <c r="F147" s="17">
        <v>3000</v>
      </c>
      <c r="G147" s="18">
        <v>42690</v>
      </c>
      <c r="H147" s="18">
        <v>42735</v>
      </c>
      <c r="I147" s="9">
        <v>0</v>
      </c>
    </row>
    <row r="148" spans="1:12" ht="45" x14ac:dyDescent="0.25">
      <c r="A148" s="44" t="s">
        <v>35</v>
      </c>
      <c r="B148" s="1" t="s">
        <v>310</v>
      </c>
      <c r="C148" s="1" t="s">
        <v>2</v>
      </c>
      <c r="D148" s="1" t="s">
        <v>195</v>
      </c>
      <c r="E148" s="86" t="s">
        <v>311</v>
      </c>
      <c r="F148" s="17">
        <v>2850</v>
      </c>
      <c r="G148" s="18">
        <v>42691</v>
      </c>
      <c r="H148" s="18">
        <v>42735</v>
      </c>
      <c r="I148" s="9">
        <v>0</v>
      </c>
    </row>
    <row r="149" spans="1:12" ht="90" x14ac:dyDescent="0.25">
      <c r="A149" s="1" t="s">
        <v>40</v>
      </c>
      <c r="B149" s="1" t="s">
        <v>285</v>
      </c>
      <c r="C149" s="1" t="s">
        <v>287</v>
      </c>
      <c r="D149" s="1" t="s">
        <v>286</v>
      </c>
      <c r="E149" s="86" t="s">
        <v>284</v>
      </c>
      <c r="F149" s="17">
        <v>1000</v>
      </c>
      <c r="G149" s="18">
        <v>42691</v>
      </c>
      <c r="H149" s="18">
        <v>42694</v>
      </c>
      <c r="I149" s="9">
        <v>700</v>
      </c>
    </row>
    <row r="150" spans="1:12" ht="45" x14ac:dyDescent="0.25">
      <c r="A150" s="44" t="s">
        <v>35</v>
      </c>
      <c r="B150" s="1" t="s">
        <v>308</v>
      </c>
      <c r="C150" s="5" t="s">
        <v>259</v>
      </c>
      <c r="D150" s="1" t="s">
        <v>331</v>
      </c>
      <c r="E150" s="86" t="s">
        <v>309</v>
      </c>
      <c r="F150" s="17">
        <v>1734</v>
      </c>
      <c r="G150" s="18">
        <v>42692</v>
      </c>
      <c r="H150" s="18">
        <v>42735</v>
      </c>
      <c r="I150" s="9">
        <v>0</v>
      </c>
    </row>
    <row r="151" spans="1:12" ht="60" x14ac:dyDescent="0.25">
      <c r="A151" s="1" t="s">
        <v>53</v>
      </c>
      <c r="B151" s="1" t="s">
        <v>454</v>
      </c>
      <c r="C151" s="1" t="s">
        <v>259</v>
      </c>
      <c r="D151" s="1" t="s">
        <v>331</v>
      </c>
      <c r="E151" s="86" t="s">
        <v>453</v>
      </c>
      <c r="F151" s="17">
        <v>1214</v>
      </c>
      <c r="G151" s="18">
        <v>42692</v>
      </c>
      <c r="H151" s="18">
        <v>42704</v>
      </c>
      <c r="I151" s="9"/>
    </row>
    <row r="152" spans="1:12" s="49" customFormat="1" ht="60" x14ac:dyDescent="0.25">
      <c r="A152" s="1" t="s">
        <v>53</v>
      </c>
      <c r="B152" s="1" t="s">
        <v>333</v>
      </c>
      <c r="C152" s="1" t="s">
        <v>2</v>
      </c>
      <c r="D152" s="1" t="s">
        <v>72</v>
      </c>
      <c r="E152" s="43" t="s">
        <v>334</v>
      </c>
      <c r="F152" s="17">
        <v>1000</v>
      </c>
      <c r="G152" s="83">
        <v>42694</v>
      </c>
      <c r="H152" s="83">
        <v>42697</v>
      </c>
      <c r="I152" s="9">
        <v>0</v>
      </c>
      <c r="L152" s="45"/>
    </row>
    <row r="153" spans="1:12" ht="45" x14ac:dyDescent="0.25">
      <c r="A153" s="44" t="s">
        <v>35</v>
      </c>
      <c r="B153" s="1" t="s">
        <v>307</v>
      </c>
      <c r="C153" s="1" t="s">
        <v>2</v>
      </c>
      <c r="D153" s="1" t="s">
        <v>102</v>
      </c>
      <c r="E153" s="40" t="s">
        <v>306</v>
      </c>
      <c r="F153" s="17">
        <v>135</v>
      </c>
      <c r="G153" s="18">
        <v>42696</v>
      </c>
      <c r="H153" s="18">
        <v>42735</v>
      </c>
      <c r="I153" s="9">
        <v>0</v>
      </c>
    </row>
    <row r="154" spans="1:12" s="57" customFormat="1" ht="105" x14ac:dyDescent="0.25">
      <c r="A154" s="1" t="s">
        <v>40</v>
      </c>
      <c r="B154" s="1" t="s">
        <v>282</v>
      </c>
      <c r="C154" s="1" t="s">
        <v>2</v>
      </c>
      <c r="D154" s="1" t="s">
        <v>283</v>
      </c>
      <c r="E154" s="43" t="s">
        <v>281</v>
      </c>
      <c r="F154" s="17">
        <v>12000</v>
      </c>
      <c r="G154" s="18">
        <v>42698</v>
      </c>
      <c r="H154" s="18">
        <v>42735</v>
      </c>
      <c r="I154" s="9">
        <v>0</v>
      </c>
    </row>
    <row r="155" spans="1:12" s="49" customFormat="1" ht="60" x14ac:dyDescent="0.25">
      <c r="A155" s="1" t="s">
        <v>115</v>
      </c>
      <c r="B155" s="1" t="s">
        <v>446</v>
      </c>
      <c r="C155" s="1" t="s">
        <v>2</v>
      </c>
      <c r="D155" s="1" t="s">
        <v>112</v>
      </c>
      <c r="E155" s="16" t="s">
        <v>447</v>
      </c>
      <c r="F155" s="17">
        <v>5200</v>
      </c>
      <c r="G155" s="18">
        <v>42702</v>
      </c>
      <c r="H155" s="18">
        <v>42735</v>
      </c>
      <c r="I155" s="76">
        <v>0</v>
      </c>
      <c r="L155" s="45"/>
    </row>
    <row r="156" spans="1:12" s="49" customFormat="1" ht="45" x14ac:dyDescent="0.25">
      <c r="A156" s="50" t="s">
        <v>40</v>
      </c>
      <c r="B156" s="13" t="s">
        <v>437</v>
      </c>
      <c r="C156" s="51" t="s">
        <v>2</v>
      </c>
      <c r="D156" s="13" t="s">
        <v>436</v>
      </c>
      <c r="E156" s="3" t="s">
        <v>335</v>
      </c>
      <c r="F156" s="53">
        <v>80</v>
      </c>
      <c r="G156" s="54">
        <v>42702</v>
      </c>
      <c r="H156" s="54">
        <v>42702</v>
      </c>
      <c r="I156" s="79">
        <v>80</v>
      </c>
      <c r="L156" s="45"/>
    </row>
    <row r="157" spans="1:12" s="58" customFormat="1" ht="60" x14ac:dyDescent="0.25">
      <c r="A157" s="80" t="s">
        <v>53</v>
      </c>
      <c r="B157" s="1" t="s">
        <v>455</v>
      </c>
      <c r="C157" s="1" t="s">
        <v>259</v>
      </c>
      <c r="D157" s="81" t="s">
        <v>331</v>
      </c>
      <c r="E157" s="40" t="s">
        <v>456</v>
      </c>
      <c r="F157" s="17">
        <v>232</v>
      </c>
      <c r="G157" s="18">
        <v>42702</v>
      </c>
      <c r="H157" s="18">
        <v>42704</v>
      </c>
      <c r="I157" s="9"/>
    </row>
    <row r="158" spans="1:12" s="58" customFormat="1" ht="60" x14ac:dyDescent="0.25">
      <c r="A158" s="85" t="s">
        <v>35</v>
      </c>
      <c r="B158" s="1" t="s">
        <v>304</v>
      </c>
      <c r="C158" s="1" t="s">
        <v>2</v>
      </c>
      <c r="D158" s="81" t="s">
        <v>330</v>
      </c>
      <c r="E158" s="43" t="s">
        <v>305</v>
      </c>
      <c r="F158" s="17">
        <v>160</v>
      </c>
      <c r="G158" s="18">
        <v>42704</v>
      </c>
      <c r="H158" s="18">
        <v>42704</v>
      </c>
      <c r="I158" s="9">
        <v>131.15</v>
      </c>
    </row>
    <row r="159" spans="1:12" s="56" customFormat="1" ht="90" x14ac:dyDescent="0.25">
      <c r="A159" s="2" t="s">
        <v>119</v>
      </c>
      <c r="B159" s="13" t="s">
        <v>435</v>
      </c>
      <c r="C159" s="51" t="s">
        <v>2</v>
      </c>
      <c r="D159" s="13" t="s">
        <v>347</v>
      </c>
      <c r="E159" s="52" t="s">
        <v>416</v>
      </c>
      <c r="F159" s="53">
        <v>3200</v>
      </c>
      <c r="G159" s="54">
        <v>42705</v>
      </c>
      <c r="H159" s="55">
        <v>42766</v>
      </c>
      <c r="I159" s="79">
        <v>0</v>
      </c>
    </row>
    <row r="160" spans="1:12" s="56" customFormat="1" ht="120" x14ac:dyDescent="0.25">
      <c r="A160" s="13" t="s">
        <v>40</v>
      </c>
      <c r="B160" s="13" t="s">
        <v>219</v>
      </c>
      <c r="C160" s="13" t="s">
        <v>441</v>
      </c>
      <c r="D160" s="13" t="s">
        <v>440</v>
      </c>
      <c r="E160" s="61" t="s">
        <v>439</v>
      </c>
      <c r="F160" s="74">
        <v>33142</v>
      </c>
      <c r="G160" s="75">
        <v>42710</v>
      </c>
      <c r="H160" s="75">
        <v>42855</v>
      </c>
      <c r="I160" s="76">
        <v>0</v>
      </c>
    </row>
    <row r="161" spans="1:12" s="49" customFormat="1" ht="60" x14ac:dyDescent="0.25">
      <c r="A161" s="44" t="s">
        <v>35</v>
      </c>
      <c r="B161" s="1" t="s">
        <v>301</v>
      </c>
      <c r="C161" s="1" t="s">
        <v>2</v>
      </c>
      <c r="D161" s="13" t="s">
        <v>328</v>
      </c>
      <c r="E161" s="82" t="s">
        <v>300</v>
      </c>
      <c r="F161" s="17">
        <v>490</v>
      </c>
      <c r="G161" s="59">
        <v>42711</v>
      </c>
      <c r="H161" s="59">
        <v>42735</v>
      </c>
      <c r="I161" s="9">
        <v>0</v>
      </c>
      <c r="L161" s="45"/>
    </row>
    <row r="162" spans="1:12" s="57" customFormat="1" ht="45" x14ac:dyDescent="0.25">
      <c r="A162" s="44" t="s">
        <v>35</v>
      </c>
      <c r="B162" s="1" t="s">
        <v>303</v>
      </c>
      <c r="C162" s="1" t="s">
        <v>2</v>
      </c>
      <c r="D162" s="1" t="s">
        <v>327</v>
      </c>
      <c r="E162" s="43" t="s">
        <v>302</v>
      </c>
      <c r="F162" s="17">
        <v>277.89999999999998</v>
      </c>
      <c r="G162" s="18">
        <v>42711</v>
      </c>
      <c r="H162" s="18">
        <v>42735</v>
      </c>
      <c r="I162" s="9">
        <v>0</v>
      </c>
      <c r="L162" s="45"/>
    </row>
    <row r="163" spans="1:12" s="77" customFormat="1" ht="45" x14ac:dyDescent="0.25">
      <c r="A163" s="1" t="s">
        <v>40</v>
      </c>
      <c r="B163" s="1" t="s">
        <v>279</v>
      </c>
      <c r="C163" s="1" t="s">
        <v>2</v>
      </c>
      <c r="D163" s="7" t="s">
        <v>225</v>
      </c>
      <c r="E163" s="43" t="s">
        <v>280</v>
      </c>
      <c r="F163" s="17">
        <v>3000</v>
      </c>
      <c r="G163" s="18">
        <v>42717</v>
      </c>
      <c r="H163" s="18">
        <v>42735</v>
      </c>
      <c r="I163" s="9">
        <v>0</v>
      </c>
    </row>
    <row r="164" spans="1:12" s="57" customFormat="1" ht="45" x14ac:dyDescent="0.25">
      <c r="A164" s="44" t="s">
        <v>35</v>
      </c>
      <c r="B164" s="1" t="s">
        <v>298</v>
      </c>
      <c r="C164" s="1" t="s">
        <v>2</v>
      </c>
      <c r="D164" s="1" t="s">
        <v>130</v>
      </c>
      <c r="E164" s="40" t="s">
        <v>299</v>
      </c>
      <c r="F164" s="17">
        <v>240</v>
      </c>
      <c r="G164" s="18">
        <v>42723</v>
      </c>
      <c r="H164" s="18">
        <v>42735</v>
      </c>
      <c r="I164" s="9">
        <v>0</v>
      </c>
    </row>
    <row r="165" spans="1:12" ht="45" x14ac:dyDescent="0.25">
      <c r="A165" s="44" t="s">
        <v>35</v>
      </c>
      <c r="B165" s="1" t="s">
        <v>319</v>
      </c>
      <c r="C165" s="1" t="s">
        <v>2</v>
      </c>
      <c r="D165" s="70" t="s">
        <v>102</v>
      </c>
      <c r="E165" s="40" t="s">
        <v>318</v>
      </c>
      <c r="F165" s="17">
        <v>5425</v>
      </c>
      <c r="G165" s="18">
        <v>42724</v>
      </c>
      <c r="H165" s="18">
        <v>42735</v>
      </c>
      <c r="I165" s="9">
        <v>0</v>
      </c>
    </row>
    <row r="166" spans="1:12" ht="45" x14ac:dyDescent="0.25">
      <c r="A166" s="44" t="s">
        <v>35</v>
      </c>
      <c r="B166" s="1" t="s">
        <v>321</v>
      </c>
      <c r="C166" s="1" t="s">
        <v>2</v>
      </c>
      <c r="D166" s="84" t="s">
        <v>322</v>
      </c>
      <c r="E166" s="40" t="s">
        <v>320</v>
      </c>
      <c r="F166" s="17">
        <v>4350</v>
      </c>
      <c r="G166" s="18">
        <v>42724</v>
      </c>
      <c r="H166" s="18">
        <v>42735</v>
      </c>
      <c r="I166" s="9">
        <v>0</v>
      </c>
    </row>
    <row r="167" spans="1:12" ht="45" x14ac:dyDescent="0.25">
      <c r="A167" s="1" t="s">
        <v>45</v>
      </c>
      <c r="B167" s="1" t="s">
        <v>324</v>
      </c>
      <c r="C167" s="1" t="s">
        <v>2</v>
      </c>
      <c r="D167" s="1" t="s">
        <v>81</v>
      </c>
      <c r="E167" s="40" t="s">
        <v>323</v>
      </c>
      <c r="F167" s="17">
        <v>2658.96</v>
      </c>
      <c r="G167" s="18">
        <v>42724</v>
      </c>
      <c r="H167" s="18">
        <v>42735</v>
      </c>
      <c r="I167" s="9">
        <v>0</v>
      </c>
    </row>
    <row r="168" spans="1:12" ht="45" x14ac:dyDescent="0.25">
      <c r="A168" s="44" t="s">
        <v>35</v>
      </c>
      <c r="B168" s="1" t="s">
        <v>351</v>
      </c>
      <c r="C168" s="5" t="s">
        <v>259</v>
      </c>
      <c r="D168" s="1" t="s">
        <v>331</v>
      </c>
      <c r="E168" s="40" t="s">
        <v>348</v>
      </c>
      <c r="F168" s="17">
        <v>1734</v>
      </c>
      <c r="G168" s="18">
        <v>42725</v>
      </c>
      <c r="H168" s="18">
        <v>42735</v>
      </c>
      <c r="I168" s="9">
        <v>0</v>
      </c>
    </row>
    <row r="169" spans="1:12" ht="60" x14ac:dyDescent="0.25">
      <c r="A169" s="46" t="s">
        <v>31</v>
      </c>
      <c r="B169" s="46" t="s">
        <v>418</v>
      </c>
      <c r="C169" s="49" t="s">
        <v>2</v>
      </c>
      <c r="D169" s="46" t="s">
        <v>419</v>
      </c>
      <c r="E169" s="3" t="s">
        <v>335</v>
      </c>
      <c r="F169" s="4">
        <v>127.46</v>
      </c>
      <c r="G169" s="11">
        <v>42726</v>
      </c>
      <c r="H169" s="11">
        <v>42726</v>
      </c>
      <c r="I169" s="6">
        <v>127.46</v>
      </c>
    </row>
    <row r="170" spans="1:12" ht="45" x14ac:dyDescent="0.25">
      <c r="A170" s="44" t="s">
        <v>35</v>
      </c>
      <c r="B170" s="1" t="s">
        <v>350</v>
      </c>
      <c r="C170" s="5" t="s">
        <v>259</v>
      </c>
      <c r="D170" s="1" t="s">
        <v>331</v>
      </c>
      <c r="E170" s="40" t="s">
        <v>349</v>
      </c>
      <c r="F170" s="17">
        <v>578</v>
      </c>
      <c r="G170" s="18">
        <v>42727</v>
      </c>
      <c r="H170" s="18">
        <v>42735</v>
      </c>
      <c r="I170" s="9">
        <v>0</v>
      </c>
    </row>
    <row r="171" spans="1:12" x14ac:dyDescent="0.25">
      <c r="A171" s="1"/>
      <c r="B171" s="1"/>
      <c r="C171" s="1"/>
      <c r="D171" s="1"/>
      <c r="E171" s="40"/>
      <c r="F171" s="17"/>
      <c r="G171" s="18"/>
      <c r="H171" s="18"/>
      <c r="I171" s="9"/>
    </row>
    <row r="172" spans="1:12" x14ac:dyDescent="0.25">
      <c r="A172" s="1"/>
      <c r="B172" s="1"/>
      <c r="C172" s="1"/>
      <c r="D172" s="1"/>
      <c r="E172" s="40"/>
      <c r="F172" s="17"/>
      <c r="G172" s="18"/>
      <c r="H172" s="18"/>
      <c r="I172" s="9"/>
    </row>
    <row r="173" spans="1:12" x14ac:dyDescent="0.25">
      <c r="A173" s="1"/>
      <c r="B173" s="1"/>
      <c r="C173" s="1"/>
      <c r="D173" s="1"/>
      <c r="E173" s="40"/>
      <c r="F173" s="17"/>
      <c r="G173" s="18"/>
      <c r="H173" s="18"/>
      <c r="I173" s="9"/>
    </row>
    <row r="174" spans="1:12" x14ac:dyDescent="0.25">
      <c r="A174" s="1"/>
      <c r="B174" s="1"/>
      <c r="C174" s="1"/>
      <c r="D174" s="1"/>
      <c r="E174" s="40"/>
      <c r="F174" s="17"/>
      <c r="G174" s="18"/>
      <c r="H174" s="18"/>
      <c r="I174" s="9"/>
    </row>
    <row r="175" spans="1:12" x14ac:dyDescent="0.25">
      <c r="A175" s="1"/>
      <c r="B175" s="1"/>
      <c r="C175" s="1"/>
      <c r="D175" s="1"/>
      <c r="E175" s="40"/>
      <c r="F175" s="17"/>
      <c r="G175" s="18"/>
      <c r="H175" s="18"/>
      <c r="I175" s="9"/>
    </row>
    <row r="176" spans="1:12" x14ac:dyDescent="0.25">
      <c r="A176" s="1"/>
      <c r="B176" s="1"/>
      <c r="C176" s="1"/>
      <c r="D176" s="1"/>
      <c r="E176" s="40"/>
      <c r="F176" s="17"/>
      <c r="G176" s="18"/>
      <c r="H176" s="18"/>
      <c r="I176" s="9"/>
    </row>
    <row r="177" spans="1:9" x14ac:dyDescent="0.25">
      <c r="A177" s="1"/>
      <c r="B177" s="1"/>
      <c r="C177" s="1"/>
      <c r="D177" s="1"/>
      <c r="E177" s="40"/>
      <c r="F177" s="17"/>
      <c r="G177" s="18"/>
      <c r="H177" s="18"/>
      <c r="I177" s="9"/>
    </row>
    <row r="178" spans="1:9" x14ac:dyDescent="0.25">
      <c r="A178" s="1"/>
      <c r="B178" s="1"/>
      <c r="C178" s="1"/>
      <c r="D178" s="1"/>
      <c r="E178" s="40"/>
      <c r="F178" s="17"/>
      <c r="G178" s="18"/>
      <c r="H178" s="18"/>
      <c r="I178" s="9"/>
    </row>
    <row r="179" spans="1:9" x14ac:dyDescent="0.25">
      <c r="A179" s="1"/>
      <c r="B179" s="1"/>
      <c r="C179" s="1"/>
      <c r="D179" s="1"/>
      <c r="E179" s="40"/>
      <c r="F179" s="17"/>
      <c r="G179" s="18"/>
      <c r="H179" s="18"/>
      <c r="I179" s="9"/>
    </row>
    <row r="180" spans="1:9" x14ac:dyDescent="0.25">
      <c r="A180" s="1"/>
      <c r="B180" s="1"/>
      <c r="C180" s="1"/>
      <c r="D180" s="1"/>
      <c r="E180" s="40"/>
      <c r="F180" s="17"/>
      <c r="G180" s="18"/>
      <c r="H180" s="18"/>
      <c r="I180" s="9"/>
    </row>
    <row r="181" spans="1:9" x14ac:dyDescent="0.25">
      <c r="A181" s="1"/>
      <c r="B181" s="1"/>
      <c r="C181" s="1"/>
      <c r="D181" s="1"/>
      <c r="E181" s="40"/>
      <c r="F181" s="17"/>
      <c r="G181" s="18"/>
      <c r="H181" s="18"/>
      <c r="I181" s="9"/>
    </row>
    <row r="182" spans="1:9" x14ac:dyDescent="0.25">
      <c r="A182" s="1"/>
      <c r="B182" s="1"/>
      <c r="C182" s="1"/>
      <c r="D182" s="1"/>
      <c r="E182" s="40"/>
      <c r="F182" s="17"/>
      <c r="G182" s="18"/>
      <c r="H182" s="18"/>
      <c r="I182" s="9"/>
    </row>
    <row r="183" spans="1:9" x14ac:dyDescent="0.25">
      <c r="A183" s="1"/>
      <c r="B183" s="1"/>
      <c r="C183" s="1"/>
      <c r="D183" s="1"/>
      <c r="E183" s="40"/>
      <c r="F183" s="17"/>
      <c r="G183" s="18"/>
      <c r="H183" s="18"/>
      <c r="I183" s="9"/>
    </row>
    <row r="184" spans="1:9" x14ac:dyDescent="0.25">
      <c r="A184" s="1"/>
      <c r="B184" s="1"/>
      <c r="C184" s="1"/>
      <c r="D184" s="1"/>
      <c r="E184" s="40"/>
      <c r="F184" s="17"/>
      <c r="G184" s="18"/>
      <c r="H184" s="18"/>
      <c r="I184" s="9"/>
    </row>
    <row r="185" spans="1:9" x14ac:dyDescent="0.25">
      <c r="A185" s="1"/>
      <c r="B185" s="1"/>
      <c r="C185" s="1"/>
      <c r="D185" s="1"/>
      <c r="E185" s="40"/>
      <c r="F185" s="17"/>
      <c r="G185" s="18"/>
      <c r="H185" s="18"/>
      <c r="I185" s="9"/>
    </row>
    <row r="186" spans="1:9" x14ac:dyDescent="0.25">
      <c r="A186" s="1"/>
      <c r="B186" s="1"/>
      <c r="C186" s="1"/>
      <c r="D186" s="1"/>
      <c r="E186" s="40"/>
      <c r="F186" s="17"/>
      <c r="G186" s="18"/>
      <c r="H186" s="18"/>
      <c r="I186" s="9"/>
    </row>
    <row r="187" spans="1:9" x14ac:dyDescent="0.25">
      <c r="A187" s="1"/>
      <c r="B187" s="1"/>
      <c r="C187" s="1"/>
      <c r="D187" s="1"/>
      <c r="E187" s="40"/>
      <c r="F187" s="17"/>
      <c r="G187" s="18"/>
      <c r="H187" s="18"/>
      <c r="I187" s="9"/>
    </row>
    <row r="188" spans="1:9" x14ac:dyDescent="0.25">
      <c r="A188" s="1"/>
      <c r="B188" s="1"/>
      <c r="C188" s="1"/>
      <c r="D188" s="1"/>
      <c r="E188" s="40"/>
      <c r="F188" s="17"/>
      <c r="G188" s="18"/>
      <c r="H188" s="18"/>
      <c r="I188" s="9"/>
    </row>
    <row r="189" spans="1:9" x14ac:dyDescent="0.25">
      <c r="A189" s="1"/>
      <c r="B189" s="1"/>
      <c r="C189" s="1"/>
      <c r="D189" s="1"/>
      <c r="E189" s="40"/>
      <c r="F189" s="17"/>
      <c r="G189" s="18"/>
      <c r="H189" s="18"/>
      <c r="I189" s="9"/>
    </row>
    <row r="190" spans="1:9" x14ac:dyDescent="0.25">
      <c r="A190" s="1"/>
      <c r="B190" s="1"/>
      <c r="C190" s="1"/>
      <c r="D190" s="1"/>
      <c r="E190" s="40"/>
      <c r="F190" s="17"/>
      <c r="G190" s="18"/>
      <c r="H190" s="18"/>
      <c r="I190" s="9"/>
    </row>
    <row r="191" spans="1:9" x14ac:dyDescent="0.25">
      <c r="A191" s="1"/>
      <c r="B191" s="1"/>
      <c r="C191" s="1"/>
      <c r="D191" s="1"/>
      <c r="E191" s="40"/>
      <c r="F191" s="17"/>
      <c r="G191" s="18"/>
      <c r="H191" s="18"/>
      <c r="I191" s="9"/>
    </row>
    <row r="192" spans="1:9" x14ac:dyDescent="0.25">
      <c r="A192" s="1"/>
      <c r="B192" s="1"/>
      <c r="C192" s="1"/>
      <c r="D192" s="1"/>
      <c r="E192" s="40"/>
      <c r="F192" s="17"/>
      <c r="G192" s="18"/>
      <c r="H192" s="18"/>
      <c r="I192" s="9"/>
    </row>
    <row r="193" spans="1:9" x14ac:dyDescent="0.25">
      <c r="A193" s="1"/>
      <c r="B193" s="1"/>
      <c r="C193" s="1"/>
      <c r="D193" s="1"/>
      <c r="E193" s="40"/>
      <c r="F193" s="17"/>
      <c r="G193" s="18"/>
      <c r="H193" s="18"/>
      <c r="I193" s="9"/>
    </row>
    <row r="194" spans="1:9" x14ac:dyDescent="0.25">
      <c r="A194" s="1"/>
      <c r="B194" s="1"/>
      <c r="C194" s="1"/>
      <c r="D194" s="1"/>
      <c r="E194" s="40"/>
      <c r="F194" s="17"/>
      <c r="G194" s="18"/>
      <c r="H194" s="18"/>
      <c r="I194" s="9"/>
    </row>
    <row r="195" spans="1:9" x14ac:dyDescent="0.25">
      <c r="A195" s="1"/>
      <c r="B195" s="1"/>
      <c r="C195" s="1"/>
      <c r="D195" s="1"/>
      <c r="E195" s="40"/>
      <c r="F195" s="17"/>
      <c r="G195" s="18"/>
      <c r="H195" s="18"/>
      <c r="I195" s="9"/>
    </row>
    <row r="196" spans="1:9" x14ac:dyDescent="0.25">
      <c r="A196" s="1"/>
      <c r="B196" s="1"/>
      <c r="C196" s="1"/>
      <c r="D196" s="1"/>
      <c r="E196" s="40"/>
      <c r="F196" s="17"/>
      <c r="G196" s="18"/>
      <c r="H196" s="18"/>
      <c r="I196" s="9"/>
    </row>
    <row r="197" spans="1:9" x14ac:dyDescent="0.25">
      <c r="A197" s="1"/>
      <c r="B197" s="1"/>
      <c r="C197" s="1"/>
      <c r="D197" s="1"/>
      <c r="E197" s="40"/>
      <c r="F197" s="17"/>
      <c r="G197" s="18"/>
      <c r="H197" s="18"/>
      <c r="I197" s="9"/>
    </row>
    <row r="198" spans="1:9" x14ac:dyDescent="0.25">
      <c r="A198" s="1"/>
      <c r="B198" s="1"/>
      <c r="C198" s="1"/>
      <c r="D198" s="1"/>
      <c r="E198" s="40"/>
      <c r="F198" s="17"/>
      <c r="G198" s="18"/>
      <c r="H198" s="18"/>
      <c r="I198" s="9"/>
    </row>
    <row r="199" spans="1:9" x14ac:dyDescent="0.25">
      <c r="A199" s="1"/>
      <c r="B199" s="1"/>
      <c r="C199" s="1"/>
      <c r="D199" s="1"/>
      <c r="E199" s="40"/>
      <c r="F199" s="17"/>
      <c r="G199" s="18"/>
      <c r="H199" s="18"/>
      <c r="I199" s="9"/>
    </row>
    <row r="200" spans="1:9" x14ac:dyDescent="0.25">
      <c r="A200" s="1"/>
      <c r="B200" s="1"/>
      <c r="C200" s="1"/>
      <c r="D200" s="1"/>
      <c r="E200" s="40"/>
      <c r="F200" s="17"/>
      <c r="G200" s="18"/>
      <c r="H200" s="18"/>
      <c r="I200" s="9"/>
    </row>
    <row r="201" spans="1:9" x14ac:dyDescent="0.25">
      <c r="A201" s="1"/>
      <c r="B201" s="1"/>
      <c r="C201" s="1"/>
      <c r="D201" s="1"/>
      <c r="E201" s="40"/>
      <c r="F201" s="17"/>
      <c r="G201" s="18"/>
      <c r="H201" s="18"/>
      <c r="I201" s="9"/>
    </row>
    <row r="202" spans="1:9" x14ac:dyDescent="0.25">
      <c r="A202" s="1"/>
      <c r="B202" s="1"/>
      <c r="C202" s="1"/>
      <c r="D202" s="1"/>
      <c r="E202" s="40"/>
      <c r="F202" s="17"/>
      <c r="G202" s="18"/>
      <c r="H202" s="18"/>
      <c r="I202" s="9"/>
    </row>
  </sheetData>
  <pageMargins left="0.70866141732283472" right="0.70866141732283472" top="0.74803149606299213" bottom="0.74803149606299213" header="0.31496062992125984" footer="0.31496062992125984"/>
  <pageSetup paperSize="8" scale="73" fitToHeight="0" orientation="landscape" r:id="rId1"/>
  <drawing r:id="rId2"/>
  <legacyDrawing r:id="rId3"/>
  <controls>
    <mc:AlternateContent xmlns:mc="http://schemas.openxmlformats.org/markup-compatibility/2006">
      <mc:Choice Requires="x14">
        <control shapeId="1033" r:id="rId4" name="Control 9">
          <controlPr defaultSize="0" r:id="rId5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33" r:id="rId4" name="Control 9"/>
      </mc:Fallback>
    </mc:AlternateContent>
    <mc:AlternateContent xmlns:mc="http://schemas.openxmlformats.org/markup-compatibility/2006">
      <mc:Choice Requires="x14">
        <control shapeId="1032" r:id="rId6" name="Control 8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32" r:id="rId6" name="Control 8"/>
      </mc:Fallback>
    </mc:AlternateContent>
    <mc:AlternateContent xmlns:mc="http://schemas.openxmlformats.org/markup-compatibility/2006">
      <mc:Choice Requires="x14">
        <control shapeId="1031" r:id="rId8" name="Control 7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31" r:id="rId8" name="Control 7"/>
      </mc:Fallback>
    </mc:AlternateContent>
    <mc:AlternateContent xmlns:mc="http://schemas.openxmlformats.org/markup-compatibility/2006">
      <mc:Choice Requires="x14">
        <control shapeId="1030" r:id="rId9" name="Control 6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30" r:id="rId9" name="Control 6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28" r:id="rId11" name="Control 4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28" r:id="rId11" name="Control 4"/>
      </mc:Fallback>
    </mc:AlternateContent>
    <mc:AlternateContent xmlns:mc="http://schemas.openxmlformats.org/markup-compatibility/2006">
      <mc:Choice Requires="x14">
        <control shapeId="1027" r:id="rId12" name="Control 3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27" r:id="rId12" name="Control 3"/>
      </mc:Fallback>
    </mc:AlternateContent>
    <mc:AlternateContent xmlns:mc="http://schemas.openxmlformats.org/markup-compatibility/2006">
      <mc:Choice Requires="x14">
        <control shapeId="1026" r:id="rId13" name="Control 2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26" r:id="rId13" name="Control 2"/>
      </mc:Fallback>
    </mc:AlternateContent>
    <mc:AlternateContent xmlns:mc="http://schemas.openxmlformats.org/markup-compatibility/2006">
      <mc:Choice Requires="x14">
        <control shapeId="1025" r:id="rId14" name="Control 1">
          <controlPr defaultSize="0" r:id="rId7">
            <anchor moveWithCells="1">
              <from>
                <xdr:col>0</xdr:col>
                <xdr:colOff>0</xdr:colOff>
                <xdr:row>202</xdr:row>
                <xdr:rowOff>152400</xdr:rowOff>
              </from>
              <to>
                <xdr:col>0</xdr:col>
                <xdr:colOff>257175</xdr:colOff>
                <xdr:row>204</xdr:row>
                <xdr:rowOff>38100</xdr:rowOff>
              </to>
            </anchor>
          </controlPr>
        </control>
      </mc:Choice>
      <mc:Fallback>
        <control shapeId="1025" r:id="rId14" name="Control 1"/>
      </mc:Fallback>
    </mc:AlternateContent>
  </controls>
  <tableParts count="1"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2016</vt:lpstr>
      <vt:lpstr>Foglio2</vt:lpstr>
      <vt:lpstr>Foglio3</vt:lpstr>
      <vt:lpstr>'2016'!Titoli_stampa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pasquini</dc:creator>
  <cp:lastModifiedBy>lara pasquini</cp:lastModifiedBy>
  <cp:lastPrinted>2017-02-08T22:47:46Z</cp:lastPrinted>
  <dcterms:created xsi:type="dcterms:W3CDTF">2016-01-18T21:24:58Z</dcterms:created>
  <dcterms:modified xsi:type="dcterms:W3CDTF">2017-02-15T23:03:42Z</dcterms:modified>
</cp:coreProperties>
</file>